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66925"/>
  <mc:AlternateContent xmlns:mc="http://schemas.openxmlformats.org/markup-compatibility/2006">
    <mc:Choice Requires="x15">
      <x15ac:absPath xmlns:x15ac="http://schemas.microsoft.com/office/spreadsheetml/2010/11/ac" url="C:\Users\fiche\Desktop\Lavoro casa dal 10 marzo\Anticorruzione\PTPC 2021\Pubblicare definitivi 31 marzo 2021\"/>
    </mc:Choice>
  </mc:AlternateContent>
  <xr:revisionPtr revIDLastSave="0" documentId="13_ncr:1_{6D188EE5-D5EB-43C5-8515-94598FC1E623}" xr6:coauthVersionLast="46" xr6:coauthVersionMax="46" xr10:uidLastSave="{00000000-0000-0000-0000-000000000000}"/>
  <bookViews>
    <workbookView xWindow="-120" yWindow="-120" windowWidth="20730" windowHeight="11160" xr2:uid="{E80B1AD3-0AD7-4588-98B5-B5BF972ED5E1}"/>
  </bookViews>
  <sheets>
    <sheet name="All. 2 Processi rischio MA" sheetId="8" r:id="rId1"/>
  </sheets>
  <externalReferences>
    <externalReference r:id="rId2"/>
    <externalReference r:id="rId3"/>
  </externalReferences>
  <definedNames>
    <definedName name="_xlnm._FilterDatabase" localSheetId="0" hidden="1">'All. 2 Processi rischio MA'!$B$1:$AF$1</definedName>
    <definedName name="impatto">[1]Parametri!$D$18:$D$19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9" i="8" l="1"/>
  <c r="AD9" i="8"/>
  <c r="AF9" i="8" s="1"/>
  <c r="AC2" i="8" l="1"/>
  <c r="AB2" i="8"/>
  <c r="AA2" i="8"/>
  <c r="Z2" i="8"/>
  <c r="Y2" i="8"/>
  <c r="X2" i="8"/>
  <c r="W2" i="8"/>
  <c r="V2" i="8"/>
  <c r="U2" i="8"/>
  <c r="T2" i="8"/>
  <c r="AC15" i="8"/>
  <c r="AB15" i="8"/>
  <c r="AA15" i="8"/>
  <c r="Z15" i="8"/>
  <c r="Y15" i="8"/>
  <c r="X15" i="8"/>
  <c r="W15" i="8"/>
  <c r="V15" i="8"/>
  <c r="AC16" i="8"/>
  <c r="AB16" i="8"/>
  <c r="AA16" i="8"/>
  <c r="Z16" i="8"/>
  <c r="Y16" i="8"/>
  <c r="X16" i="8"/>
  <c r="W16" i="8"/>
  <c r="V16" i="8"/>
  <c r="U16" i="8"/>
  <c r="T16" i="8"/>
  <c r="AC14" i="8"/>
  <c r="AB14" i="8"/>
  <c r="AA14" i="8"/>
  <c r="Z14" i="8"/>
  <c r="Y14" i="8"/>
  <c r="X14" i="8"/>
  <c r="W14" i="8"/>
  <c r="V14" i="8"/>
  <c r="U14" i="8"/>
  <c r="T14" i="8"/>
  <c r="AC6" i="8"/>
  <c r="AB6" i="8"/>
  <c r="AA6" i="8"/>
  <c r="Z6" i="8"/>
  <c r="Y6" i="8"/>
  <c r="X6" i="8"/>
  <c r="W6" i="8"/>
  <c r="V6" i="8"/>
  <c r="U6" i="8"/>
  <c r="T6" i="8"/>
  <c r="AB13" i="8"/>
  <c r="AA13" i="8"/>
  <c r="X13" i="8"/>
  <c r="W13" i="8"/>
  <c r="V13" i="8"/>
  <c r="AC3" i="8"/>
  <c r="AB3" i="8"/>
  <c r="AA3" i="8"/>
  <c r="Z3" i="8"/>
  <c r="Y3" i="8"/>
  <c r="X3" i="8"/>
  <c r="W3" i="8"/>
  <c r="V3" i="8"/>
  <c r="U3" i="8"/>
  <c r="T3" i="8"/>
  <c r="AE12" i="8"/>
  <c r="AD12" i="8"/>
  <c r="AC7" i="8"/>
  <c r="AB7" i="8"/>
  <c r="AA7" i="8"/>
  <c r="Z7" i="8"/>
  <c r="Y7" i="8"/>
  <c r="X7" i="8"/>
  <c r="W7" i="8"/>
  <c r="V7" i="8"/>
  <c r="U7" i="8"/>
  <c r="T7" i="8"/>
  <c r="AE10" i="8"/>
  <c r="AD10" i="8"/>
  <c r="AC11" i="8"/>
  <c r="AB11" i="8"/>
  <c r="AA11" i="8"/>
  <c r="Z11" i="8"/>
  <c r="Y11" i="8"/>
  <c r="X11" i="8"/>
  <c r="W11" i="8"/>
  <c r="V11" i="8"/>
  <c r="U11" i="8"/>
  <c r="T11" i="8"/>
  <c r="AC4" i="8"/>
  <c r="AB4" i="8"/>
  <c r="AA4" i="8"/>
  <c r="Z4" i="8"/>
  <c r="Y4" i="8"/>
  <c r="X4" i="8"/>
  <c r="W4" i="8"/>
  <c r="V4" i="8"/>
  <c r="U4" i="8"/>
  <c r="T4" i="8"/>
  <c r="AC5" i="8"/>
  <c r="AB5" i="8"/>
  <c r="AA5" i="8"/>
  <c r="Z5" i="8"/>
  <c r="Y5" i="8"/>
  <c r="X5" i="8"/>
  <c r="W5" i="8"/>
  <c r="V5" i="8"/>
  <c r="AC8" i="8"/>
  <c r="AB8" i="8"/>
  <c r="AA8" i="8"/>
  <c r="Z8" i="8"/>
  <c r="Y8" i="8"/>
  <c r="X8" i="8"/>
  <c r="W8" i="8"/>
  <c r="V8" i="8"/>
  <c r="U8" i="8"/>
  <c r="T8" i="8"/>
  <c r="AD13" i="8" l="1"/>
  <c r="AD11" i="8"/>
  <c r="AD7" i="8"/>
  <c r="AD14" i="8"/>
  <c r="AD2" i="8"/>
  <c r="AF12" i="8"/>
  <c r="AF10" i="8"/>
  <c r="AE7" i="8"/>
  <c r="AD3" i="8"/>
  <c r="AE13" i="8"/>
  <c r="AF13" i="8" s="1"/>
  <c r="AE6" i="8"/>
  <c r="AE14" i="8"/>
  <c r="AE8" i="8"/>
  <c r="AE11" i="8"/>
  <c r="AD6" i="8"/>
  <c r="AD15" i="8"/>
  <c r="AD4" i="8"/>
  <c r="AE3" i="8"/>
  <c r="AD16" i="8"/>
  <c r="AD8" i="8"/>
  <c r="AE5" i="8"/>
  <c r="AD5" i="8"/>
  <c r="AE4" i="8"/>
  <c r="AE16" i="8"/>
  <c r="AE15" i="8"/>
  <c r="AE2" i="8"/>
  <c r="AF6" i="8" l="1"/>
  <c r="AF11" i="8"/>
  <c r="AF8" i="8"/>
  <c r="AF2" i="8"/>
  <c r="AF7" i="8"/>
  <c r="AF14" i="8"/>
  <c r="AF3" i="8"/>
  <c r="AF5" i="8"/>
  <c r="AF15" i="8"/>
  <c r="AF16" i="8"/>
  <c r="AF4" i="8"/>
</calcChain>
</file>

<file path=xl/sharedStrings.xml><?xml version="1.0" encoding="utf-8"?>
<sst xmlns="http://schemas.openxmlformats.org/spreadsheetml/2006/main" count="292" uniqueCount="121">
  <si>
    <t>Macroprocesso</t>
  </si>
  <si>
    <t>Area di rischio</t>
  </si>
  <si>
    <t>Processo</t>
  </si>
  <si>
    <t>Fase</t>
  </si>
  <si>
    <t>Rischio</t>
  </si>
  <si>
    <t xml:space="preserve">Discrezionalità del processo 
Il processo è discrezionale? </t>
  </si>
  <si>
    <t>Impatto organizzativo 
Rispetto al totale del personale impiegato nel singolo servizio (unità organizzativa semplice) competente a svolgere il processo (o la fase di processo di competenza della p.a.) nell’ambito della singola p.a., quale percentuale di p</t>
  </si>
  <si>
    <t xml:space="preserve">Rilevanza esterna
 Il processo produce effetti diretti all’esterno dell’amministrazione di riferimento? </t>
  </si>
  <si>
    <t xml:space="preserve">Complessità del processo 
Si tratta di un processo complesso che comporta il coinvolgimento di più amministrazioni (esclusi i controlli) in fasi successive per il conseguimento del risultato? </t>
  </si>
  <si>
    <t>Impatto economico 
Nel corso degli ultimi 5 anni sono state pronunciate sentenze della Corte dei conti a carico di dipendenti (dirigenti e dipendenti) della p.a. di riferimento o sono state pronunciate sentenze di risarcimento del danno nei confronti dell</t>
  </si>
  <si>
    <t>Impatto reputazionale 
Nel corso degli ultimi 5 anni sono stati pubblicati su giornali o riviste articoli aventi ad oggetto il medesimo evento o eventi analoghi?</t>
  </si>
  <si>
    <t xml:space="preserve">Valore economico 
Qual è l’impatto economico del processo? </t>
  </si>
  <si>
    <t>Impatto organizzativo, economico e sull’immagine 
A quale livello può collocarsi il rischio dell’evento (livello apicale, livello intermedio o livello basso) ovvero la posizione/il ruolo che l’eventuale soggetto riveste nell’organizzazione è elevata, medi</t>
  </si>
  <si>
    <t xml:space="preserve">Frazionabilità del processo 
Il risultato finale del processo può essere raggiunto anche effettuando una pluralità di operazioni di entità economica ridotta che, considerate complessivamente, alla fine assicurano lo stesso risultato (es.: pluralità di affidamenti ridotti)? </t>
  </si>
  <si>
    <t xml:space="preserve">Controlli 
Anche sulla base dell’esperienza pregressa, il tipo di controllo applicato sul processo è adeguato a neutralizzare il rischio?  </t>
  </si>
  <si>
    <t>Misure</t>
  </si>
  <si>
    <t>Interventi da Realizzare</t>
  </si>
  <si>
    <t>Note</t>
  </si>
  <si>
    <t>Punteggio Discrezionalità</t>
  </si>
  <si>
    <t xml:space="preserve">Punteggio Impatto organizzativo </t>
  </si>
  <si>
    <t>Punteggio Rilevanza esterna</t>
  </si>
  <si>
    <t>Punteggio Complessità del processo</t>
  </si>
  <si>
    <t>Punteggio Impatto economico</t>
  </si>
  <si>
    <t>Punteggio Impatto reputazionale</t>
  </si>
  <si>
    <t xml:space="preserve">Punteggio Valore economico </t>
  </si>
  <si>
    <t>Punteggio Impatto organizzativo, economico e sull’immagine</t>
  </si>
  <si>
    <t>Frazionabilità</t>
  </si>
  <si>
    <t xml:space="preserve">Punteggio Controlli  </t>
  </si>
  <si>
    <t>Impatto</t>
  </si>
  <si>
    <t>Probabilità</t>
  </si>
  <si>
    <t>Rischio (p*i)</t>
  </si>
  <si>
    <t xml:space="preserve">E’ parzialmente vincolato dalla legge e da atti amministrativi (regolamenti, direttive, circolari)    </t>
  </si>
  <si>
    <t xml:space="preserve">Fino a circa il 100% </t>
  </si>
  <si>
    <t xml:space="preserve">No, ha come destinatario finale un ufficio interno      </t>
  </si>
  <si>
    <t xml:space="preserve">Sì, il processo coinvolge più di 2 amministrazioni </t>
  </si>
  <si>
    <t>No</t>
  </si>
  <si>
    <t xml:space="preserve"> No </t>
  </si>
  <si>
    <t>A livello di Consiglio Nazionale</t>
  </si>
  <si>
    <t xml:space="preserve">No         </t>
  </si>
  <si>
    <t xml:space="preserve">No, il rischio rimane indifferente </t>
  </si>
  <si>
    <t>Monitoraggio</t>
  </si>
  <si>
    <t>GESTIONE DEL PERSONALE</t>
  </si>
  <si>
    <t xml:space="preserve"> Sì, il processo coinvolge 2 amministrazioni </t>
  </si>
  <si>
    <t>Comporta l’attribuzione di considerevoli vantaggi a soggetti esterni (es.: affidamento di appalto)</t>
  </si>
  <si>
    <t>Monitoraggio a Campione</t>
  </si>
  <si>
    <t>AFFARI LEGALI E CONTENZIOSO</t>
  </si>
  <si>
    <t>Consiglio Nazionale</t>
  </si>
  <si>
    <t xml:space="preserve">No, il processo coinvolge solo il CNDCEC </t>
  </si>
  <si>
    <t xml:space="preserve">Comporta l’attribuzione di vantaggi a soggetti esterni, ma di non particolare rilievo economico (es.: concessione di borsa di studio per studenti)                                         </t>
  </si>
  <si>
    <t xml:space="preserve"> A livello di Direttore Generale </t>
  </si>
  <si>
    <t>SI</t>
  </si>
  <si>
    <t xml:space="preserve">Sì, è molto efficace    </t>
  </si>
  <si>
    <t>CONTRATTI PUBBLICI</t>
  </si>
  <si>
    <t>Affidamento diretto fornitura di beni e servizi - Sottosoglia  (al di sotto di 75.000,00 art. 1 comma 1 legge 120 2020 (D. L semplificazione) fino al 31 12 2021</t>
  </si>
  <si>
    <t>Determina di Affidamento Diretto</t>
  </si>
  <si>
    <t>Consigliere Tesoriere</t>
  </si>
  <si>
    <t>Conflitto di interesse/Perseguimento di interessi privatistici</t>
  </si>
  <si>
    <t xml:space="preserve">Fino a circa il 60%        </t>
  </si>
  <si>
    <t xml:space="preserve">Sì, il risultato del processo è rivolto direttamente ad utenti esterni alla p.a. di riferimento      </t>
  </si>
  <si>
    <t xml:space="preserve">Sì, ma in minima parte    </t>
  </si>
  <si>
    <t xml:space="preserve">Fino a circa il 40%           </t>
  </si>
  <si>
    <t xml:space="preserve">Fino a circa il 20%                    </t>
  </si>
  <si>
    <t>Alterazione delle valutazioni per favorire/sfavorire un soggetto</t>
  </si>
  <si>
    <t>Nomine e indicazione professionisti per incarichi</t>
  </si>
  <si>
    <t>Affidamento incarichi (anche a titolo gratuito)</t>
  </si>
  <si>
    <t xml:space="preserve">Affidamento incarichi professionali legali </t>
  </si>
  <si>
    <t xml:space="preserve">E’ altamente discrezionale    </t>
  </si>
  <si>
    <t xml:space="preserve"> Sì, sui media di categoria e su quelli di rilevanza nazionale</t>
  </si>
  <si>
    <t>Nomina cariche  Società Partecipate e Enti Controllati</t>
  </si>
  <si>
    <t xml:space="preserve">Procedura di reclutamento </t>
  </si>
  <si>
    <t xml:space="preserve">Previsione requisiti di partecipazione </t>
  </si>
  <si>
    <t>Predeterminazione requisiti atti a favorire un determinato candidato o a sfavorirlo</t>
  </si>
  <si>
    <t>Nomina commissione</t>
  </si>
  <si>
    <t xml:space="preserve">Conflitto di interessi, incompatibilità incarichi </t>
  </si>
  <si>
    <t>Elenco Commissari/Avviso Pubblico - Trasparenza (MG)</t>
  </si>
  <si>
    <t xml:space="preserve">GESTIONE DEL PERSONALE </t>
  </si>
  <si>
    <t xml:space="preserve">Conferimento incarico interno a personale dipendente </t>
  </si>
  <si>
    <t>Selezione del dipendente</t>
  </si>
  <si>
    <t>Conferimento incarico in assenza requisito imparzialità</t>
  </si>
  <si>
    <t xml:space="preserve">INCARICHI E NOMINE </t>
  </si>
  <si>
    <t>Nomina componenti Consiglio di Disciplina</t>
  </si>
  <si>
    <t>Designazione Componenti</t>
  </si>
  <si>
    <t>Nomina funzioni apicali  Società Partecipate e degli Enti Controllati</t>
  </si>
  <si>
    <t>PROVVEDIMENTI AMPLIATIVI DELLA SFERA GIURIDICA DEI DESTINATARI CON EFFETTO ECONOMICO DIRETTO ED IMMEDIATO PER IL DESTINATARIO</t>
  </si>
  <si>
    <t>Riconoscimento e erogazione finanziamenti/contributi a Società Partecipate/Enti Controllati (controllo analogo)</t>
  </si>
  <si>
    <t>Valutazione attività svolte e raggiungimento obiettivi</t>
  </si>
  <si>
    <t>Alterazione della valutazione/Erogazione in assenza di certificazione degli obiettivi raggiunti, o in contrasto con la stessa</t>
  </si>
  <si>
    <t xml:space="preserve">Acquisizione preventiva della documentazione attestante il raggiungimento degli obiettivi (Report, relazioni e consuntivi) </t>
  </si>
  <si>
    <t>Monitoraggio a campione</t>
  </si>
  <si>
    <t>Contributo spese eventi categoria/Riconoscimento contributi a terzi</t>
  </si>
  <si>
    <t>Implementazione Regolamento concessione contributi/Codice etico</t>
  </si>
  <si>
    <t>Monitoraggio su attuazione implementazione Regolamento concessione e contributo oltre i 1.000,00 Euro</t>
  </si>
  <si>
    <t>Consiglio Nazionale/Consigliere Tesoriere</t>
  </si>
  <si>
    <t>Affidamento diretto fornitura di beni e servizi - Sottosoglia  (al di sotto di 75.000,00  art. 1 comma 1 legge 120 2020 (D. L semplificazione) fino al 31 12 2021</t>
  </si>
  <si>
    <t>Individuazione dell'istituto/strumento per l'affidamento</t>
  </si>
  <si>
    <t>Scelta della procedura atta a favorire/sfavorire un fornitore</t>
  </si>
  <si>
    <t>Affidamento diretto fornitura di beni e servizi - Sottosoglia (al di sotto di 75.000,00 art. 1 comma 1 legge 120 2020 (D. L semplificazione) fino al 31 12 2021</t>
  </si>
  <si>
    <t>Valutazione e proposta scelta fornitore</t>
  </si>
  <si>
    <t xml:space="preserve">Sì, sui media di categoria e su quelli di rilevanza nazionale e internazionale 5 </t>
  </si>
  <si>
    <t>Ufficio legale</t>
  </si>
  <si>
    <t>Approvazione contributo</t>
  </si>
  <si>
    <t>Conflitto di interessi/Alterazione della valutazione al fine di arrecare un vantaggio o  uno svantaggio a un determinato soggetto</t>
  </si>
  <si>
    <t>Applicazione principio di rotazione. Misura di trasparenza: pubblicazione avviso di iscrizione Albo fornitori</t>
  </si>
  <si>
    <t>Economato e acquisti</t>
  </si>
  <si>
    <t>UOC/UO</t>
  </si>
  <si>
    <t>Scelta arbitraria nella decisione</t>
  </si>
  <si>
    <t>Ogni richiesta che arrivi al Consiglio o su cui il Consiglio sia chiamato a pronunciarsi deve essere preventivamente istruita dall'Ufficio competente</t>
  </si>
  <si>
    <t>Accettazione codice etico, patti di integrità, rispetto del  principio di rotazione (o adeguata motivazione). Misura di trasparenza: Pubblicazione su sito.</t>
  </si>
  <si>
    <t>Adozione Regolamento Affidamenti diretti</t>
  </si>
  <si>
    <t>Requisiti di partecipazione coerenti con i profili previsti nel Piano dei Fabbisogni</t>
  </si>
  <si>
    <r>
      <t>Proposta professionisti legali</t>
    </r>
    <r>
      <rPr>
        <b/>
        <sz val="8"/>
        <rFont val="Calibri"/>
        <family val="2"/>
        <scheme val="minor"/>
      </rPr>
      <t xml:space="preserve"> </t>
    </r>
  </si>
  <si>
    <t>Monitoraggio utilizzo  Short List professionisti legali mediante il Programma di gestione dei Fornitori (Ufficio Economato e Aquisti). Applicazione del principio di rotazione o idonea motivazione. Misura derivante dagli esiti del monitoraggio 2020.</t>
  </si>
  <si>
    <t>Misura Regolamentare: Procedura SGQ PO 09/frammentazione delle attività</t>
  </si>
  <si>
    <t>Misure di Trasparenza/Verifica insussistenza inconferibilità incompatibilità</t>
  </si>
  <si>
    <t>Accettazione della nomina, unitamente a dichiarazione di insussistenza di incompatibilità e conflitto di  interessi, dichiarazioni cariche e incarichi  e accettazione  codice etico. Misura di trasparenza: Pubblicazione su sito</t>
  </si>
  <si>
    <t xml:space="preserve">Accettazione incarico, unitamente a dichiarazione di insussistenza di incompatibilità e conflitto di  interessi, dichiarazioni cariche e incarichi  e accettazione codice etico, liberatoria per utilizzo dei contenuti/immagini. Accettazione espressa codice etico. Misura di Trasparenza: Pubblicazione su sito. </t>
  </si>
  <si>
    <t>Ogni richiesta che arrivi al Consiglio o su cui il Consiglio sia chiamato a pronunciarsi deve essere preventivamente istruita</t>
  </si>
  <si>
    <t xml:space="preserve">Pubblicità dell'incarico nella sezione AT "Organizzazione e Personale" </t>
  </si>
  <si>
    <t xml:space="preserve">Individuazione del professionista/studio legale </t>
  </si>
  <si>
    <t>Delibera/Determina di conferimento incarico a professionista legale</t>
  </si>
  <si>
    <t>Decisione di costituzione o contumacia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</si>
</sst>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8"/>
      <color theme="1"/>
      <name val="Calibri"/>
      <family val="2"/>
      <scheme val="minor"/>
    </font>
    <font>
      <b/>
      <sz val="8"/>
      <name val="Calibri"/>
      <family val="2"/>
      <scheme val="minor"/>
    </font>
    <font>
      <b/>
      <sz val="8"/>
      <color theme="0"/>
      <name val="Calibri"/>
      <family val="2"/>
      <scheme val="minor"/>
    </font>
    <font>
      <b/>
      <sz val="8"/>
      <color theme="1"/>
      <name val="Calibri"/>
      <family val="2"/>
      <scheme val="minor"/>
    </font>
    <font>
      <sz val="8"/>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2" fillId="2" borderId="4" xfId="0" applyFont="1" applyFill="1" applyBorder="1" applyAlignment="1">
      <alignment horizontal="center" vertical="center"/>
    </xf>
    <xf numFmtId="2" fontId="5" fillId="2" borderId="4" xfId="0" applyNumberFormat="1" applyFont="1" applyFill="1" applyBorder="1" applyAlignment="1">
      <alignment horizontal="center" vertical="center"/>
    </xf>
    <xf numFmtId="0" fontId="1" fillId="2" borderId="0"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2" borderId="0" xfId="0" applyFont="1" applyFill="1" applyBorder="1"/>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0" xfId="0" applyFont="1" applyFill="1"/>
    <xf numFmtId="0" fontId="3"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0" borderId="0" xfId="0" applyFont="1"/>
    <xf numFmtId="0" fontId="2"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 fillId="2" borderId="6" xfId="0" applyFont="1" applyFill="1" applyBorder="1" applyAlignment="1">
      <alignment horizontal="center" vertical="center"/>
    </xf>
    <xf numFmtId="2" fontId="5" fillId="2" borderId="6" xfId="0" applyNumberFormat="1" applyFont="1" applyFill="1" applyBorder="1" applyAlignment="1">
      <alignment horizontal="center" vertical="center"/>
    </xf>
    <xf numFmtId="2" fontId="5"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cellXfs>
  <cellStyles count="1">
    <cellStyle name="Normale" xfId="0" builtinId="0"/>
  </cellStyles>
  <dxfs count="4">
    <dxf>
      <fill>
        <patternFill>
          <bgColor rgb="FF92D050"/>
        </patternFill>
      </fill>
    </dxf>
    <dxf>
      <fill>
        <patternFill>
          <bgColor rgb="FFFFFFCC"/>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fichera/AppData/Local/Microsoft/Windows/INetCache/Content.Outlook/N3NWH2VH/Anac/ANAC/RPCT%20-%20exc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tente/Desktop/Mappatura%20CNDCEC%2001%2012%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zione generale "/>
      <sheetName val="Sezione generale_old"/>
      <sheetName val="Mappatura processi Ufficio"/>
      <sheetName val="competenze"/>
      <sheetName val="Parametri"/>
    </sheetNames>
    <sheetDataSet>
      <sheetData sheetId="0"/>
      <sheetData sheetId="1"/>
      <sheetData sheetId="2"/>
      <sheetData sheetId="3"/>
      <sheetData sheetId="4">
        <row r="18">
          <cell r="D18" t="str">
            <v>Altissimo</v>
          </cell>
        </row>
        <row r="19">
          <cell r="D19" t="str">
            <v>Alto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egato 1 PTPCT CNDCEC 21-23"/>
      <sheetName val="Foglio2"/>
      <sheetName val="Note"/>
      <sheetName val="Foglio1"/>
      <sheetName val="Estratto proc a rischio 2020"/>
      <sheetName val="ESTRATTO PROC RISCHIO 2019"/>
      <sheetName val="Programmazione triennale"/>
      <sheetName val="Punteggi"/>
      <sheetName val="Piano di Monitoraggio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RISPOSTA</v>
          </cell>
          <cell r="B1" t="str">
            <v>PUNTEGGIO</v>
          </cell>
        </row>
        <row r="2">
          <cell r="A2" t="str">
            <v xml:space="preserve">No, è del tutto vincolato                                                               </v>
          </cell>
          <cell r="B2">
            <v>1</v>
          </cell>
        </row>
        <row r="3">
          <cell r="A3" t="str">
            <v xml:space="preserve">E’ parzialmente vincolato dalla legge e da atti amministrativi (regolamenti, direttive, circolari)    </v>
          </cell>
          <cell r="B3">
            <v>2</v>
          </cell>
        </row>
        <row r="4">
          <cell r="A4" t="str">
            <v xml:space="preserve">E’ parzialmente vincolato solo dalla legge  </v>
          </cell>
          <cell r="B4">
            <v>3</v>
          </cell>
        </row>
        <row r="5">
          <cell r="A5" t="str">
            <v xml:space="preserve">E’ parzialmente vincolato solo da atti amministrativi  (regolamenti, direttive, circolari)  </v>
          </cell>
          <cell r="B5">
            <v>4</v>
          </cell>
        </row>
        <row r="6">
          <cell r="A6" t="str">
            <v xml:space="preserve">E’ altamente discrezionale    </v>
          </cell>
          <cell r="B6">
            <v>5</v>
          </cell>
        </row>
        <row r="7">
          <cell r="A7" t="str">
            <v xml:space="preserve">No, ha come destinatario finale un ufficio interno      </v>
          </cell>
          <cell r="B7">
            <v>2</v>
          </cell>
        </row>
        <row r="8">
          <cell r="A8" t="str">
            <v xml:space="preserve">Sì, il risultato del processo è rivolto direttamente ad utenti esterni alla p.a. di riferimento      </v>
          </cell>
          <cell r="B8">
            <v>5</v>
          </cell>
        </row>
        <row r="9">
          <cell r="A9" t="str">
            <v xml:space="preserve">No, il processo coinvolge solo il CNDCEC </v>
          </cell>
          <cell r="B9">
            <v>1</v>
          </cell>
        </row>
        <row r="10">
          <cell r="A10" t="str">
            <v xml:space="preserve"> Sì, il processo coinvolge 2 amministrazioni </v>
          </cell>
          <cell r="B10">
            <v>3</v>
          </cell>
        </row>
        <row r="11">
          <cell r="A11" t="str">
            <v xml:space="preserve">Sì, il processo coinvolge più di 2 amministrazioni </v>
          </cell>
          <cell r="B11">
            <v>5</v>
          </cell>
        </row>
        <row r="12">
          <cell r="A12" t="str">
            <v xml:space="preserve">Ha rilevanza esclusivamente interna     </v>
          </cell>
          <cell r="B12">
            <v>1</v>
          </cell>
        </row>
        <row r="13">
          <cell r="A13" t="str">
            <v xml:space="preserve">Comporta l’attribuzione di vantaggi a soggetti esterni, ma di non particolare rilievo economico (es.: concessione di borsa di studio per studenti)                                         </v>
          </cell>
          <cell r="B13">
            <v>3</v>
          </cell>
        </row>
        <row r="14">
          <cell r="A14" t="str">
            <v>Comporta l’attribuzione di considerevoli vantaggi a soggetti esterni (es.: affidamento di appalto)</v>
          </cell>
          <cell r="B14">
            <v>5</v>
          </cell>
        </row>
        <row r="15">
          <cell r="A15" t="str">
            <v>No</v>
          </cell>
          <cell r="B15">
            <v>1</v>
          </cell>
        </row>
        <row r="16">
          <cell r="A16" t="str">
            <v>SI</v>
          </cell>
          <cell r="B16">
            <v>5</v>
          </cell>
        </row>
        <row r="17">
          <cell r="A17" t="str">
            <v xml:space="preserve">Sì, costituisce un efficace strumento di neutralizzazione     </v>
          </cell>
          <cell r="B17">
            <v>1</v>
          </cell>
        </row>
        <row r="18">
          <cell r="A18" t="str">
            <v xml:space="preserve">Sì, è molto efficace    </v>
          </cell>
          <cell r="B18">
            <v>2</v>
          </cell>
        </row>
        <row r="19">
          <cell r="A19" t="str">
            <v xml:space="preserve">Sì, per una percentuale approssimativa del 50%    </v>
          </cell>
          <cell r="B19">
            <v>3</v>
          </cell>
        </row>
        <row r="20">
          <cell r="A20" t="str">
            <v xml:space="preserve">Sì, ma in minima parte    </v>
          </cell>
          <cell r="B20">
            <v>4</v>
          </cell>
        </row>
        <row r="21">
          <cell r="A21" t="str">
            <v xml:space="preserve">No, il rischio rimane indifferente </v>
          </cell>
          <cell r="B21">
            <v>5</v>
          </cell>
        </row>
        <row r="22">
          <cell r="A22" t="str">
            <v xml:space="preserve">Fino a circa il 20%                    </v>
          </cell>
          <cell r="B22">
            <v>1</v>
          </cell>
        </row>
        <row r="23">
          <cell r="A23" t="str">
            <v xml:space="preserve">Fino a circa il 40%           </v>
          </cell>
          <cell r="B23">
            <v>2</v>
          </cell>
        </row>
        <row r="24">
          <cell r="A24" t="str">
            <v xml:space="preserve">Fino a circa il 60%        </v>
          </cell>
          <cell r="B24">
            <v>3</v>
          </cell>
        </row>
        <row r="25">
          <cell r="A25" t="str">
            <v xml:space="preserve">Fino a circa l’80%            </v>
          </cell>
          <cell r="B25">
            <v>4</v>
          </cell>
        </row>
        <row r="26">
          <cell r="A26" t="str">
            <v xml:space="preserve">Fino a circa il 100% </v>
          </cell>
          <cell r="B26">
            <v>5</v>
          </cell>
        </row>
        <row r="27">
          <cell r="A27" t="str">
            <v xml:space="preserve">No         </v>
          </cell>
          <cell r="B27">
            <v>1</v>
          </cell>
        </row>
        <row r="28">
          <cell r="A28" t="str">
            <v>SI</v>
          </cell>
          <cell r="B28">
            <v>5</v>
          </cell>
        </row>
        <row r="29">
          <cell r="A29" t="str">
            <v xml:space="preserve"> No </v>
          </cell>
          <cell r="B29">
            <v>0</v>
          </cell>
        </row>
        <row r="30">
          <cell r="A30" t="str">
            <v xml:space="preserve"> Sì, sui media di categoria</v>
          </cell>
          <cell r="B30">
            <v>1</v>
          </cell>
        </row>
        <row r="31">
          <cell r="A31" t="str">
            <v xml:space="preserve"> Sì, sui media di categoria e su quelli di rilevanza nazionale</v>
          </cell>
          <cell r="B31">
            <v>3</v>
          </cell>
        </row>
        <row r="32">
          <cell r="A32" t="str">
            <v xml:space="preserve">Sì, sui media di categoria e su quelli di rilevanza nazionale e internazionale 5 </v>
          </cell>
          <cell r="B32">
            <v>5</v>
          </cell>
        </row>
        <row r="33">
          <cell r="A33" t="str">
            <v xml:space="preserve"> A livello di addetto</v>
          </cell>
          <cell r="B33">
            <v>1</v>
          </cell>
        </row>
        <row r="34">
          <cell r="A34" t="str">
            <v xml:space="preserve"> A livello di collaboratore o funzionario</v>
          </cell>
          <cell r="B34">
            <v>2</v>
          </cell>
        </row>
        <row r="35">
          <cell r="A35" t="str">
            <v>A livello di Responsabile di Area</v>
          </cell>
          <cell r="B35">
            <v>3</v>
          </cell>
        </row>
        <row r="36">
          <cell r="A36" t="str">
            <v xml:space="preserve"> A livello di Direttore Generale </v>
          </cell>
          <cell r="B36">
            <v>4</v>
          </cell>
        </row>
        <row r="37">
          <cell r="A37" t="str">
            <v>A livello di Consiglio Nazionale</v>
          </cell>
          <cell r="B37">
            <v>5</v>
          </cell>
        </row>
      </sheetData>
      <sheetData sheetId="8"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17246-DF54-4A0B-AE20-16E7DD1045EF}">
  <dimension ref="A1:AF16"/>
  <sheetViews>
    <sheetView tabSelected="1" topLeftCell="A10" zoomScale="89" zoomScaleNormal="89" workbookViewId="0">
      <selection activeCell="C18" sqref="C18"/>
    </sheetView>
  </sheetViews>
  <sheetFormatPr defaultColWidth="9.140625" defaultRowHeight="55.9" customHeight="1" x14ac:dyDescent="0.2"/>
  <cols>
    <col min="1" max="1" width="19.7109375" style="17" customWidth="1"/>
    <col min="2" max="2" width="27.42578125" style="17" customWidth="1"/>
    <col min="3" max="3" width="26.28515625" style="17" customWidth="1"/>
    <col min="4" max="4" width="19" style="17" customWidth="1"/>
    <col min="5" max="5" width="8.42578125" style="17" bestFit="1" customWidth="1"/>
    <col min="6" max="6" width="18.42578125" style="17" bestFit="1" customWidth="1"/>
    <col min="7" max="16" width="0" style="17" hidden="1" customWidth="1"/>
    <col min="17" max="17" width="40.42578125" style="17" customWidth="1"/>
    <col min="18" max="18" width="17.7109375" style="17" bestFit="1" customWidth="1"/>
    <col min="19" max="19" width="12.140625" style="17" hidden="1" customWidth="1"/>
    <col min="20" max="20" width="17.28515625" style="17" hidden="1" customWidth="1"/>
    <col min="21" max="21" width="17.140625" style="17" hidden="1" customWidth="1"/>
    <col min="22" max="22" width="15.140625" style="17" hidden="1" customWidth="1"/>
    <col min="23" max="23" width="16.7109375" style="17" hidden="1" customWidth="1"/>
    <col min="24" max="24" width="15.7109375" style="17" hidden="1" customWidth="1"/>
    <col min="25" max="25" width="17.5703125" style="17" hidden="1" customWidth="1"/>
    <col min="26" max="26" width="15.7109375" style="17" hidden="1" customWidth="1"/>
    <col min="27" max="27" width="17.5703125" style="17" hidden="1" customWidth="1"/>
    <col min="28" max="28" width="17.42578125" style="17" hidden="1" customWidth="1"/>
    <col min="29" max="29" width="15.140625" style="17" hidden="1" customWidth="1"/>
    <col min="30" max="30" width="13.85546875" style="17" bestFit="1" customWidth="1"/>
    <col min="31" max="31" width="9.140625" style="17"/>
    <col min="32" max="32" width="13.85546875" style="17" customWidth="1"/>
    <col min="33" max="16384" width="9.140625" style="17"/>
  </cols>
  <sheetData>
    <row r="1" spans="1:32" ht="55.9" customHeight="1" x14ac:dyDescent="0.2">
      <c r="A1" s="14" t="s">
        <v>0</v>
      </c>
      <c r="B1" s="14" t="s">
        <v>1</v>
      </c>
      <c r="C1" s="14" t="s">
        <v>2</v>
      </c>
      <c r="D1" s="14" t="s">
        <v>3</v>
      </c>
      <c r="E1" s="14" t="s">
        <v>104</v>
      </c>
      <c r="F1" s="14" t="s">
        <v>4</v>
      </c>
      <c r="G1" s="14" t="s">
        <v>5</v>
      </c>
      <c r="H1" s="14" t="s">
        <v>6</v>
      </c>
      <c r="I1" s="14" t="s">
        <v>7</v>
      </c>
      <c r="J1" s="14" t="s">
        <v>8</v>
      </c>
      <c r="K1" s="14" t="s">
        <v>9</v>
      </c>
      <c r="L1" s="14" t="s">
        <v>10</v>
      </c>
      <c r="M1" s="14" t="s">
        <v>11</v>
      </c>
      <c r="N1" s="14" t="s">
        <v>12</v>
      </c>
      <c r="O1" s="14" t="s">
        <v>13</v>
      </c>
      <c r="P1" s="14" t="s">
        <v>14</v>
      </c>
      <c r="Q1" s="14" t="s">
        <v>15</v>
      </c>
      <c r="R1" s="14" t="s">
        <v>16</v>
      </c>
      <c r="S1" s="15" t="s">
        <v>17</v>
      </c>
      <c r="T1" s="14" t="s">
        <v>18</v>
      </c>
      <c r="U1" s="14" t="s">
        <v>19</v>
      </c>
      <c r="V1" s="14" t="s">
        <v>20</v>
      </c>
      <c r="W1" s="14" t="s">
        <v>21</v>
      </c>
      <c r="X1" s="14" t="s">
        <v>22</v>
      </c>
      <c r="Y1" s="14" t="s">
        <v>23</v>
      </c>
      <c r="Z1" s="14" t="s">
        <v>24</v>
      </c>
      <c r="AA1" s="14" t="s">
        <v>25</v>
      </c>
      <c r="AB1" s="14" t="s">
        <v>26</v>
      </c>
      <c r="AC1" s="14" t="s">
        <v>27</v>
      </c>
      <c r="AD1" s="14" t="s">
        <v>28</v>
      </c>
      <c r="AE1" s="14" t="s">
        <v>29</v>
      </c>
      <c r="AF1" s="16" t="s">
        <v>30</v>
      </c>
    </row>
    <row r="2" spans="1:32" ht="55.9" customHeight="1" x14ac:dyDescent="0.2">
      <c r="A2" s="9" t="s">
        <v>45</v>
      </c>
      <c r="B2" s="9" t="s">
        <v>45</v>
      </c>
      <c r="C2" s="9" t="s">
        <v>65</v>
      </c>
      <c r="D2" s="9" t="s">
        <v>120</v>
      </c>
      <c r="E2" s="9" t="s">
        <v>46</v>
      </c>
      <c r="F2" s="9" t="s">
        <v>105</v>
      </c>
      <c r="G2" s="9" t="s">
        <v>66</v>
      </c>
      <c r="H2" s="9" t="s">
        <v>32</v>
      </c>
      <c r="I2" s="9" t="s">
        <v>33</v>
      </c>
      <c r="J2" s="9" t="s">
        <v>47</v>
      </c>
      <c r="K2" s="9" t="s">
        <v>35</v>
      </c>
      <c r="L2" s="9" t="s">
        <v>36</v>
      </c>
      <c r="M2" s="9" t="s">
        <v>48</v>
      </c>
      <c r="N2" s="9" t="s">
        <v>37</v>
      </c>
      <c r="O2" s="9" t="s">
        <v>38</v>
      </c>
      <c r="P2" s="9" t="s">
        <v>39</v>
      </c>
      <c r="Q2" s="9" t="s">
        <v>106</v>
      </c>
      <c r="R2" s="9" t="s">
        <v>40</v>
      </c>
      <c r="S2" s="13"/>
      <c r="T2" s="4">
        <f>IFERROR(VLOOKUP(G2,[2]Punteggi!$A:$B,2,FALSE),"NR")</f>
        <v>5</v>
      </c>
      <c r="U2" s="4">
        <f>IFERROR(VLOOKUP(H2,[2]Punteggi!$A:$B,2,FALSE),"NR")</f>
        <v>5</v>
      </c>
      <c r="V2" s="4">
        <f>IFERROR(VLOOKUP(I2,[2]Punteggi!$A:$B,2,FALSE),"NR")</f>
        <v>2</v>
      </c>
      <c r="W2" s="4">
        <f>IFERROR(VLOOKUP(J2,[2]Punteggi!$A:$B,2,FALSE),"NR")</f>
        <v>1</v>
      </c>
      <c r="X2" s="4">
        <f>IFERROR(VLOOKUP(K2,[2]Punteggi!$A:$B,2,FALSE),"NR")</f>
        <v>1</v>
      </c>
      <c r="Y2" s="4">
        <f>IFERROR(VLOOKUP(L2,[2]Punteggi!$A:$B,2,FALSE),"NR")</f>
        <v>0</v>
      </c>
      <c r="Z2" s="4">
        <f>IFERROR(VLOOKUP(M2,[2]Punteggi!$A:$B,2,FALSE),"NR")</f>
        <v>3</v>
      </c>
      <c r="AA2" s="4">
        <f>IFERROR(VLOOKUP(N2,[2]Punteggi!$A:$B,2,FALSE),"NR")</f>
        <v>5</v>
      </c>
      <c r="AB2" s="4">
        <f>IFERROR(VLOOKUP(O2,[2]Punteggi!$A:$B,2,FALSE),"NR")</f>
        <v>1</v>
      </c>
      <c r="AC2" s="4">
        <f>IFERROR(VLOOKUP(P2,[2]Punteggi!$A:$B,2,FALSE),"NR")</f>
        <v>5</v>
      </c>
      <c r="AD2" s="5">
        <f t="shared" ref="AD2:AD16" si="0">IFERROR(+AVERAGE($U2,$X2,$Y2,$AA2),"NR")</f>
        <v>2.75</v>
      </c>
      <c r="AE2" s="5">
        <f t="shared" ref="AE2:AE16" si="1">IFERROR(+AVERAGE($T2,$V2,$W2,$Z2,$AB2,$AC2),"NR")</f>
        <v>2.8333333333333335</v>
      </c>
      <c r="AF2" s="5">
        <f t="shared" ref="AF2:AF16" si="2">IFERROR((+AD2*AE2),"NR")</f>
        <v>7.791666666666667</v>
      </c>
    </row>
    <row r="3" spans="1:32" ht="55.9" customHeight="1" x14ac:dyDescent="0.2">
      <c r="A3" s="1" t="s">
        <v>45</v>
      </c>
      <c r="B3" s="9" t="s">
        <v>45</v>
      </c>
      <c r="C3" s="9" t="s">
        <v>65</v>
      </c>
      <c r="D3" s="9" t="s">
        <v>119</v>
      </c>
      <c r="E3" s="9" t="s">
        <v>92</v>
      </c>
      <c r="F3" s="9" t="s">
        <v>56</v>
      </c>
      <c r="G3" s="9" t="s">
        <v>66</v>
      </c>
      <c r="H3" s="9" t="s">
        <v>60</v>
      </c>
      <c r="I3" s="9" t="s">
        <v>58</v>
      </c>
      <c r="J3" s="9" t="s">
        <v>47</v>
      </c>
      <c r="K3" s="9" t="s">
        <v>35</v>
      </c>
      <c r="L3" s="9" t="s">
        <v>36</v>
      </c>
      <c r="M3" s="9" t="s">
        <v>43</v>
      </c>
      <c r="N3" s="9" t="s">
        <v>37</v>
      </c>
      <c r="O3" s="9" t="s">
        <v>50</v>
      </c>
      <c r="P3" s="9" t="s">
        <v>39</v>
      </c>
      <c r="Q3" s="9" t="s">
        <v>116</v>
      </c>
      <c r="R3" s="9" t="s">
        <v>44</v>
      </c>
      <c r="S3" s="3"/>
      <c r="T3" s="4">
        <f>IFERROR(VLOOKUP(G3,[2]Punteggi!$A:$B,2,FALSE),"NR")</f>
        <v>5</v>
      </c>
      <c r="U3" s="4">
        <f>IFERROR(VLOOKUP(H3,[2]Punteggi!$A:$B,2,FALSE),"NR")</f>
        <v>2</v>
      </c>
      <c r="V3" s="4">
        <f>IFERROR(VLOOKUP(I3,[2]Punteggi!$A:$B,2,FALSE),"NR")</f>
        <v>5</v>
      </c>
      <c r="W3" s="4">
        <f>IFERROR(VLOOKUP(J3,[2]Punteggi!$A:$B,2,FALSE),"NR")</f>
        <v>1</v>
      </c>
      <c r="X3" s="4">
        <f>IFERROR(VLOOKUP(K3,[2]Punteggi!$A:$B,2,FALSE),"NR")</f>
        <v>1</v>
      </c>
      <c r="Y3" s="4">
        <f>IFERROR(VLOOKUP(L3,[2]Punteggi!$A:$B,2,FALSE),"NR")</f>
        <v>0</v>
      </c>
      <c r="Z3" s="4">
        <f>IFERROR(VLOOKUP(M3,[2]Punteggi!$A:$B,2,FALSE),"NR")</f>
        <v>5</v>
      </c>
      <c r="AA3" s="4">
        <f>IFERROR(VLOOKUP(N3,[2]Punteggi!$A:$B,2,FALSE),"NR")</f>
        <v>5</v>
      </c>
      <c r="AB3" s="4">
        <f>IFERROR(VLOOKUP(O3,[2]Punteggi!$A:$B,2,FALSE),"NR")</f>
        <v>5</v>
      </c>
      <c r="AC3" s="4">
        <f>IFERROR(VLOOKUP(P3,[2]Punteggi!$A:$B,2,FALSE),"NR")</f>
        <v>5</v>
      </c>
      <c r="AD3" s="5">
        <f t="shared" si="0"/>
        <v>2</v>
      </c>
      <c r="AE3" s="5">
        <f t="shared" si="1"/>
        <v>4.333333333333333</v>
      </c>
      <c r="AF3" s="5">
        <f t="shared" si="2"/>
        <v>8.6666666666666661</v>
      </c>
    </row>
    <row r="4" spans="1:32" ht="55.9" customHeight="1" x14ac:dyDescent="0.2">
      <c r="A4" s="7" t="s">
        <v>45</v>
      </c>
      <c r="B4" s="9" t="s">
        <v>45</v>
      </c>
      <c r="C4" s="9" t="s">
        <v>65</v>
      </c>
      <c r="D4" s="9" t="s">
        <v>118</v>
      </c>
      <c r="E4" s="9" t="s">
        <v>92</v>
      </c>
      <c r="F4" s="9" t="s">
        <v>56</v>
      </c>
      <c r="G4" s="9" t="s">
        <v>66</v>
      </c>
      <c r="H4" s="9" t="s">
        <v>60</v>
      </c>
      <c r="I4" s="9" t="s">
        <v>58</v>
      </c>
      <c r="J4" s="9" t="s">
        <v>47</v>
      </c>
      <c r="K4" s="9" t="s">
        <v>35</v>
      </c>
      <c r="L4" s="9" t="s">
        <v>36</v>
      </c>
      <c r="M4" s="9" t="s">
        <v>43</v>
      </c>
      <c r="N4" s="9" t="s">
        <v>49</v>
      </c>
      <c r="O4" s="9" t="s">
        <v>50</v>
      </c>
      <c r="P4" s="9" t="s">
        <v>39</v>
      </c>
      <c r="Q4" s="9" t="s">
        <v>111</v>
      </c>
      <c r="R4" s="9" t="s">
        <v>44</v>
      </c>
      <c r="S4" s="3"/>
      <c r="T4" s="4">
        <f>IFERROR(VLOOKUP(G4,[2]Punteggi!$A:$B,2,FALSE),"NR")</f>
        <v>5</v>
      </c>
      <c r="U4" s="4">
        <f>IFERROR(VLOOKUP(H4,[2]Punteggi!$A:$B,2,FALSE),"NR")</f>
        <v>2</v>
      </c>
      <c r="V4" s="4">
        <f>IFERROR(VLOOKUP(I4,[2]Punteggi!$A:$B,2,FALSE),"NR")</f>
        <v>5</v>
      </c>
      <c r="W4" s="4">
        <f>IFERROR(VLOOKUP(J4,[2]Punteggi!$A:$B,2,FALSE),"NR")</f>
        <v>1</v>
      </c>
      <c r="X4" s="4">
        <f>IFERROR(VLOOKUP(K4,[2]Punteggi!$A:$B,2,FALSE),"NR")</f>
        <v>1</v>
      </c>
      <c r="Y4" s="4">
        <f>IFERROR(VLOOKUP(L4,[2]Punteggi!$A:$B,2,FALSE),"NR")</f>
        <v>0</v>
      </c>
      <c r="Z4" s="4">
        <f>IFERROR(VLOOKUP(M4,[2]Punteggi!$A:$B,2,FALSE),"NR")</f>
        <v>5</v>
      </c>
      <c r="AA4" s="4">
        <f>IFERROR(VLOOKUP(N4,[2]Punteggi!$A:$B,2,FALSE),"NR")</f>
        <v>4</v>
      </c>
      <c r="AB4" s="4">
        <f>IFERROR(VLOOKUP(O4,[2]Punteggi!$A:$B,2,FALSE),"NR")</f>
        <v>5</v>
      </c>
      <c r="AC4" s="4">
        <f>IFERROR(VLOOKUP(P4,[2]Punteggi!$A:$B,2,FALSE),"NR")</f>
        <v>5</v>
      </c>
      <c r="AD4" s="5">
        <f t="shared" si="0"/>
        <v>1.75</v>
      </c>
      <c r="AE4" s="5">
        <f t="shared" si="1"/>
        <v>4.333333333333333</v>
      </c>
      <c r="AF4" s="5">
        <f t="shared" si="2"/>
        <v>7.583333333333333</v>
      </c>
    </row>
    <row r="5" spans="1:32" s="13" customFormat="1" ht="65.25" customHeight="1" x14ac:dyDescent="0.2">
      <c r="A5" s="1" t="s">
        <v>45</v>
      </c>
      <c r="B5" s="9" t="s">
        <v>45</v>
      </c>
      <c r="C5" s="9" t="s">
        <v>65</v>
      </c>
      <c r="D5" s="9" t="s">
        <v>110</v>
      </c>
      <c r="E5" s="9" t="s">
        <v>99</v>
      </c>
      <c r="F5" s="9" t="s">
        <v>62</v>
      </c>
      <c r="G5" s="9" t="s">
        <v>102</v>
      </c>
      <c r="H5" s="9" t="s">
        <v>40</v>
      </c>
      <c r="I5" s="9" t="s">
        <v>58</v>
      </c>
      <c r="J5" s="9" t="s">
        <v>47</v>
      </c>
      <c r="K5" s="9" t="s">
        <v>35</v>
      </c>
      <c r="L5" s="9" t="s">
        <v>36</v>
      </c>
      <c r="M5" s="9" t="s">
        <v>43</v>
      </c>
      <c r="N5" s="9" t="s">
        <v>37</v>
      </c>
      <c r="O5" s="9" t="s">
        <v>38</v>
      </c>
      <c r="P5" s="9" t="s">
        <v>39</v>
      </c>
      <c r="Q5" s="9" t="s">
        <v>111</v>
      </c>
      <c r="R5" s="9" t="s">
        <v>40</v>
      </c>
      <c r="S5" s="3"/>
      <c r="T5" s="4">
        <v>2</v>
      </c>
      <c r="U5" s="4">
        <v>3</v>
      </c>
      <c r="V5" s="4">
        <f>IFERROR(VLOOKUP(I5,[2]Punteggi!$A:$B,2,FALSE),"NR")</f>
        <v>5</v>
      </c>
      <c r="W5" s="4">
        <f>IFERROR(VLOOKUP(J5,[2]Punteggi!$A:$B,2,FALSE),"NR")</f>
        <v>1</v>
      </c>
      <c r="X5" s="4">
        <f>IFERROR(VLOOKUP(K5,[2]Punteggi!$A:$B,2,FALSE),"NR")</f>
        <v>1</v>
      </c>
      <c r="Y5" s="4">
        <f>IFERROR(VLOOKUP(L5,[2]Punteggi!$A:$B,2,FALSE),"NR")</f>
        <v>0</v>
      </c>
      <c r="Z5" s="4">
        <f>IFERROR(VLOOKUP(M5,[2]Punteggi!$A:$B,2,FALSE),"NR")</f>
        <v>5</v>
      </c>
      <c r="AA5" s="4">
        <f>IFERROR(VLOOKUP(N5,[2]Punteggi!$A:$B,2,FALSE),"NR")</f>
        <v>5</v>
      </c>
      <c r="AB5" s="4">
        <f>IFERROR(VLOOKUP(O5,[2]Punteggi!$A:$B,2,FALSE),"NR")</f>
        <v>1</v>
      </c>
      <c r="AC5" s="4">
        <f>IFERROR(VLOOKUP(P5,[2]Punteggi!$A:$B,2,FALSE),"NR")</f>
        <v>5</v>
      </c>
      <c r="AD5" s="5">
        <f t="shared" si="0"/>
        <v>2.25</v>
      </c>
      <c r="AE5" s="5">
        <f t="shared" si="1"/>
        <v>3.1666666666666665</v>
      </c>
      <c r="AF5" s="5">
        <f t="shared" si="2"/>
        <v>7.125</v>
      </c>
    </row>
    <row r="6" spans="1:32" ht="55.9" customHeight="1" x14ac:dyDescent="0.2">
      <c r="A6" s="1" t="s">
        <v>52</v>
      </c>
      <c r="B6" s="9" t="s">
        <v>52</v>
      </c>
      <c r="C6" s="9" t="s">
        <v>53</v>
      </c>
      <c r="D6" s="9" t="s">
        <v>54</v>
      </c>
      <c r="E6" s="9" t="s">
        <v>55</v>
      </c>
      <c r="F6" s="9" t="s">
        <v>56</v>
      </c>
      <c r="G6" s="9" t="s">
        <v>31</v>
      </c>
      <c r="H6" s="9" t="s">
        <v>57</v>
      </c>
      <c r="I6" s="9" t="s">
        <v>58</v>
      </c>
      <c r="J6" s="9" t="s">
        <v>47</v>
      </c>
      <c r="K6" s="9" t="s">
        <v>35</v>
      </c>
      <c r="L6" s="9" t="s">
        <v>36</v>
      </c>
      <c r="M6" s="9" t="s">
        <v>43</v>
      </c>
      <c r="N6" s="9" t="s">
        <v>49</v>
      </c>
      <c r="O6" s="9" t="s">
        <v>50</v>
      </c>
      <c r="P6" s="9" t="s">
        <v>59</v>
      </c>
      <c r="Q6" s="9" t="s">
        <v>107</v>
      </c>
      <c r="R6" s="9" t="s">
        <v>44</v>
      </c>
      <c r="S6" s="6"/>
      <c r="T6" s="4">
        <f>IFERROR(VLOOKUP(G6,[2]Punteggi!$A:$B,2,FALSE),"NR")</f>
        <v>2</v>
      </c>
      <c r="U6" s="4">
        <f>IFERROR(VLOOKUP(H6,[2]Punteggi!$A:$B,2,FALSE),"NR")</f>
        <v>3</v>
      </c>
      <c r="V6" s="4">
        <f>IFERROR(VLOOKUP(I6,[2]Punteggi!$A:$B,2,FALSE),"NR")</f>
        <v>5</v>
      </c>
      <c r="W6" s="4">
        <f>IFERROR(VLOOKUP(J6,[2]Punteggi!$A:$B,2,FALSE),"NR")</f>
        <v>1</v>
      </c>
      <c r="X6" s="4">
        <f>IFERROR(VLOOKUP(K6,[2]Punteggi!$A:$B,2,FALSE),"NR")</f>
        <v>1</v>
      </c>
      <c r="Y6" s="4">
        <f>IFERROR(VLOOKUP(L6,[2]Punteggi!$A:$B,2,FALSE),"NR")</f>
        <v>0</v>
      </c>
      <c r="Z6" s="4">
        <f>IFERROR(VLOOKUP(M6,[2]Punteggi!$A:$B,2,FALSE),"NR")</f>
        <v>5</v>
      </c>
      <c r="AA6" s="4">
        <f>IFERROR(VLOOKUP(N6,[2]Punteggi!$A:$B,2,FALSE),"NR")</f>
        <v>4</v>
      </c>
      <c r="AB6" s="4">
        <f>IFERROR(VLOOKUP(O6,[2]Punteggi!$A:$B,2,FALSE),"NR")</f>
        <v>5</v>
      </c>
      <c r="AC6" s="4">
        <f>IFERROR(VLOOKUP(P6,[2]Punteggi!$A:$B,2,FALSE),"NR")</f>
        <v>4</v>
      </c>
      <c r="AD6" s="5">
        <f t="shared" si="0"/>
        <v>2</v>
      </c>
      <c r="AE6" s="5">
        <f t="shared" si="1"/>
        <v>3.6666666666666665</v>
      </c>
      <c r="AF6" s="5">
        <f t="shared" si="2"/>
        <v>7.333333333333333</v>
      </c>
    </row>
    <row r="7" spans="1:32" ht="55.9" customHeight="1" x14ac:dyDescent="0.2">
      <c r="A7" s="1" t="s">
        <v>52</v>
      </c>
      <c r="B7" s="9" t="s">
        <v>52</v>
      </c>
      <c r="C7" s="9" t="s">
        <v>93</v>
      </c>
      <c r="D7" s="9" t="s">
        <v>94</v>
      </c>
      <c r="E7" s="9" t="s">
        <v>92</v>
      </c>
      <c r="F7" s="9" t="s">
        <v>95</v>
      </c>
      <c r="G7" s="9" t="s">
        <v>31</v>
      </c>
      <c r="H7" s="9" t="s">
        <v>60</v>
      </c>
      <c r="I7" s="9" t="s">
        <v>58</v>
      </c>
      <c r="J7" s="9" t="s">
        <v>47</v>
      </c>
      <c r="K7" s="9" t="s">
        <v>35</v>
      </c>
      <c r="L7" s="9" t="s">
        <v>67</v>
      </c>
      <c r="M7" s="9" t="s">
        <v>43</v>
      </c>
      <c r="N7" s="9" t="s">
        <v>49</v>
      </c>
      <c r="O7" s="9" t="s">
        <v>50</v>
      </c>
      <c r="P7" s="9" t="s">
        <v>51</v>
      </c>
      <c r="Q7" s="9" t="s">
        <v>108</v>
      </c>
      <c r="R7" s="9" t="s">
        <v>40</v>
      </c>
      <c r="S7" s="6"/>
      <c r="T7" s="4">
        <f>IFERROR(VLOOKUP(G7,[2]Punteggi!$A:$B,2,FALSE),"NR")</f>
        <v>2</v>
      </c>
      <c r="U7" s="4">
        <f>IFERROR(VLOOKUP(H7,[2]Punteggi!$A:$B,2,FALSE),"NR")</f>
        <v>2</v>
      </c>
      <c r="V7" s="4">
        <f>IFERROR(VLOOKUP(I7,[2]Punteggi!$A:$B,2,FALSE),"NR")</f>
        <v>5</v>
      </c>
      <c r="W7" s="4">
        <f>IFERROR(VLOOKUP(J7,[2]Punteggi!$A:$B,2,FALSE),"NR")</f>
        <v>1</v>
      </c>
      <c r="X7" s="4">
        <f>IFERROR(VLOOKUP(K7,[2]Punteggi!$A:$B,2,FALSE),"NR")</f>
        <v>1</v>
      </c>
      <c r="Y7" s="4">
        <f>IFERROR(VLOOKUP(L7,[2]Punteggi!$A:$B,2,FALSE),"NR")</f>
        <v>3</v>
      </c>
      <c r="Z7" s="4">
        <f>IFERROR(VLOOKUP(M7,[2]Punteggi!$A:$B,2,FALSE),"NR")</f>
        <v>5</v>
      </c>
      <c r="AA7" s="4">
        <f>IFERROR(VLOOKUP(N7,[2]Punteggi!$A:$B,2,FALSE),"NR")</f>
        <v>4</v>
      </c>
      <c r="AB7" s="4">
        <f>IFERROR(VLOOKUP(O7,[2]Punteggi!$A:$B,2,FALSE),"NR")</f>
        <v>5</v>
      </c>
      <c r="AC7" s="4">
        <f>IFERROR(VLOOKUP(P7,[2]Punteggi!$A:$B,2,FALSE),"NR")</f>
        <v>2</v>
      </c>
      <c r="AD7" s="5">
        <f t="shared" si="0"/>
        <v>2.5</v>
      </c>
      <c r="AE7" s="5">
        <f t="shared" si="1"/>
        <v>3.3333333333333335</v>
      </c>
      <c r="AF7" s="5">
        <f t="shared" si="2"/>
        <v>8.3333333333333339</v>
      </c>
    </row>
    <row r="8" spans="1:32" ht="55.9" customHeight="1" x14ac:dyDescent="0.2">
      <c r="A8" s="1" t="s">
        <v>52</v>
      </c>
      <c r="B8" s="9" t="s">
        <v>52</v>
      </c>
      <c r="C8" s="9" t="s">
        <v>96</v>
      </c>
      <c r="D8" s="9" t="s">
        <v>97</v>
      </c>
      <c r="E8" s="9" t="s">
        <v>103</v>
      </c>
      <c r="F8" s="9" t="s">
        <v>62</v>
      </c>
      <c r="G8" s="9" t="s">
        <v>31</v>
      </c>
      <c r="H8" s="9" t="s">
        <v>60</v>
      </c>
      <c r="I8" s="9" t="s">
        <v>58</v>
      </c>
      <c r="J8" s="9" t="s">
        <v>47</v>
      </c>
      <c r="K8" s="9" t="s">
        <v>35</v>
      </c>
      <c r="L8" s="9" t="s">
        <v>98</v>
      </c>
      <c r="M8" s="9" t="s">
        <v>43</v>
      </c>
      <c r="N8" s="9" t="s">
        <v>49</v>
      </c>
      <c r="O8" s="9" t="s">
        <v>50</v>
      </c>
      <c r="P8" s="9" t="s">
        <v>51</v>
      </c>
      <c r="Q8" s="9" t="s">
        <v>112</v>
      </c>
      <c r="R8" s="9" t="s">
        <v>88</v>
      </c>
      <c r="S8" s="8"/>
      <c r="T8" s="4">
        <f>IFERROR(VLOOKUP(G8,[2]Punteggi!$A:$B,2,FALSE),"NR")</f>
        <v>2</v>
      </c>
      <c r="U8" s="4">
        <f>IFERROR(VLOOKUP(H8,[2]Punteggi!$A:$B,2,FALSE),"NR")</f>
        <v>2</v>
      </c>
      <c r="V8" s="4">
        <f>IFERROR(VLOOKUP(I8,[2]Punteggi!$A:$B,2,FALSE),"NR")</f>
        <v>5</v>
      </c>
      <c r="W8" s="4">
        <f>IFERROR(VLOOKUP(J8,[2]Punteggi!$A:$B,2,FALSE),"NR")</f>
        <v>1</v>
      </c>
      <c r="X8" s="4">
        <f>IFERROR(VLOOKUP(K8,[2]Punteggi!$A:$B,2,FALSE),"NR")</f>
        <v>1</v>
      </c>
      <c r="Y8" s="4">
        <f>IFERROR(VLOOKUP(L8,[2]Punteggi!$A:$B,2,FALSE),"NR")</f>
        <v>5</v>
      </c>
      <c r="Z8" s="4">
        <f>IFERROR(VLOOKUP(M8,[2]Punteggi!$A:$B,2,FALSE),"NR")</f>
        <v>5</v>
      </c>
      <c r="AA8" s="4">
        <f>IFERROR(VLOOKUP(N8,[2]Punteggi!$A:$B,2,FALSE),"NR")</f>
        <v>4</v>
      </c>
      <c r="AB8" s="4">
        <f>IFERROR(VLOOKUP(O8,[2]Punteggi!$A:$B,2,FALSE),"NR")</f>
        <v>5</v>
      </c>
      <c r="AC8" s="4">
        <f>IFERROR(VLOOKUP(P8,[2]Punteggi!$A:$B,2,FALSE),"NR")</f>
        <v>2</v>
      </c>
      <c r="AD8" s="5">
        <f t="shared" si="0"/>
        <v>3</v>
      </c>
      <c r="AE8" s="5">
        <f t="shared" si="1"/>
        <v>3.3333333333333335</v>
      </c>
      <c r="AF8" s="5">
        <f t="shared" si="2"/>
        <v>10</v>
      </c>
    </row>
    <row r="9" spans="1:32" ht="55.9" customHeight="1" x14ac:dyDescent="0.2">
      <c r="A9" s="1" t="s">
        <v>41</v>
      </c>
      <c r="B9" s="9" t="s">
        <v>41</v>
      </c>
      <c r="C9" s="9" t="s">
        <v>69</v>
      </c>
      <c r="D9" s="9" t="s">
        <v>72</v>
      </c>
      <c r="E9" s="9" t="s">
        <v>46</v>
      </c>
      <c r="F9" s="9" t="s">
        <v>73</v>
      </c>
      <c r="G9" s="9"/>
      <c r="H9" s="9"/>
      <c r="I9" s="9"/>
      <c r="J9" s="9"/>
      <c r="K9" s="9"/>
      <c r="L9" s="9"/>
      <c r="M9" s="9"/>
      <c r="N9" s="9"/>
      <c r="O9" s="9"/>
      <c r="P9" s="9"/>
      <c r="Q9" s="9" t="s">
        <v>74</v>
      </c>
      <c r="R9" s="9" t="s">
        <v>44</v>
      </c>
      <c r="S9" s="6"/>
      <c r="T9" s="7">
        <v>5</v>
      </c>
      <c r="U9" s="7">
        <v>2</v>
      </c>
      <c r="V9" s="7">
        <v>5</v>
      </c>
      <c r="W9" s="7">
        <v>1</v>
      </c>
      <c r="X9" s="7">
        <v>1</v>
      </c>
      <c r="Y9" s="7">
        <v>0</v>
      </c>
      <c r="Z9" s="7">
        <v>5</v>
      </c>
      <c r="AA9" s="7">
        <v>5</v>
      </c>
      <c r="AB9" s="7">
        <v>5</v>
      </c>
      <c r="AC9" s="7">
        <v>5</v>
      </c>
      <c r="AD9" s="5">
        <f t="shared" si="0"/>
        <v>2</v>
      </c>
      <c r="AE9" s="5">
        <f t="shared" si="1"/>
        <v>4.333333333333333</v>
      </c>
      <c r="AF9" s="5">
        <f t="shared" si="2"/>
        <v>8.6666666666666661</v>
      </c>
    </row>
    <row r="10" spans="1:32" ht="55.9" customHeight="1" x14ac:dyDescent="0.2">
      <c r="A10" s="1" t="s">
        <v>41</v>
      </c>
      <c r="B10" s="9" t="s">
        <v>41</v>
      </c>
      <c r="C10" s="9" t="s">
        <v>69</v>
      </c>
      <c r="D10" s="9" t="s">
        <v>70</v>
      </c>
      <c r="E10" s="9" t="s">
        <v>46</v>
      </c>
      <c r="F10" s="9" t="s">
        <v>71</v>
      </c>
      <c r="G10" s="9" t="s">
        <v>66</v>
      </c>
      <c r="H10" s="9" t="s">
        <v>60</v>
      </c>
      <c r="I10" s="9" t="s">
        <v>58</v>
      </c>
      <c r="J10" s="9" t="s">
        <v>47</v>
      </c>
      <c r="K10" s="9" t="s">
        <v>35</v>
      </c>
      <c r="L10" s="9" t="s">
        <v>36</v>
      </c>
      <c r="M10" s="9" t="s">
        <v>43</v>
      </c>
      <c r="N10" s="9" t="s">
        <v>37</v>
      </c>
      <c r="O10" s="9" t="s">
        <v>50</v>
      </c>
      <c r="P10" s="9" t="s">
        <v>39</v>
      </c>
      <c r="Q10" s="9" t="s">
        <v>109</v>
      </c>
      <c r="R10" s="9" t="s">
        <v>44</v>
      </c>
      <c r="S10" s="8"/>
      <c r="T10" s="4">
        <v>5</v>
      </c>
      <c r="U10" s="4">
        <v>2</v>
      </c>
      <c r="V10" s="4">
        <v>5</v>
      </c>
      <c r="W10" s="4">
        <v>1</v>
      </c>
      <c r="X10" s="4">
        <v>1</v>
      </c>
      <c r="Y10" s="4">
        <v>0</v>
      </c>
      <c r="Z10" s="4">
        <v>5</v>
      </c>
      <c r="AA10" s="4">
        <v>5</v>
      </c>
      <c r="AB10" s="4">
        <v>5</v>
      </c>
      <c r="AC10" s="4">
        <v>5</v>
      </c>
      <c r="AD10" s="5">
        <f t="shared" si="0"/>
        <v>2</v>
      </c>
      <c r="AE10" s="5">
        <f t="shared" si="1"/>
        <v>4.333333333333333</v>
      </c>
      <c r="AF10" s="5">
        <f t="shared" si="2"/>
        <v>8.6666666666666661</v>
      </c>
    </row>
    <row r="11" spans="1:32" ht="55.9" customHeight="1" x14ac:dyDescent="0.2">
      <c r="A11" s="2" t="s">
        <v>75</v>
      </c>
      <c r="B11" s="9" t="s">
        <v>75</v>
      </c>
      <c r="C11" s="9" t="s">
        <v>76</v>
      </c>
      <c r="D11" s="9" t="s">
        <v>77</v>
      </c>
      <c r="E11" s="9" t="s">
        <v>46</v>
      </c>
      <c r="F11" s="9" t="s">
        <v>78</v>
      </c>
      <c r="G11" s="9" t="s">
        <v>66</v>
      </c>
      <c r="H11" s="9" t="s">
        <v>32</v>
      </c>
      <c r="I11" s="9" t="s">
        <v>33</v>
      </c>
      <c r="J11" s="9" t="s">
        <v>47</v>
      </c>
      <c r="K11" s="9" t="s">
        <v>35</v>
      </c>
      <c r="L11" s="9" t="s">
        <v>36</v>
      </c>
      <c r="M11" s="9" t="s">
        <v>48</v>
      </c>
      <c r="N11" s="9" t="s">
        <v>37</v>
      </c>
      <c r="O11" s="9" t="s">
        <v>38</v>
      </c>
      <c r="P11" s="9" t="s">
        <v>39</v>
      </c>
      <c r="Q11" s="9" t="s">
        <v>117</v>
      </c>
      <c r="R11" s="9" t="s">
        <v>44</v>
      </c>
      <c r="S11" s="6"/>
      <c r="T11" s="4">
        <f>IFERROR(VLOOKUP(G11,[2]Punteggi!$A:$B,2,FALSE),"NR")</f>
        <v>5</v>
      </c>
      <c r="U11" s="4">
        <f>IFERROR(VLOOKUP(H11,[2]Punteggi!$A:$B,2,FALSE),"NR")</f>
        <v>5</v>
      </c>
      <c r="V11" s="4">
        <f>IFERROR(VLOOKUP(I11,[2]Punteggi!$A:$B,2,FALSE),"NR")</f>
        <v>2</v>
      </c>
      <c r="W11" s="4">
        <f>IFERROR(VLOOKUP(J11,[2]Punteggi!$A:$B,2,FALSE),"NR")</f>
        <v>1</v>
      </c>
      <c r="X11" s="4">
        <f>IFERROR(VLOOKUP(K11,[2]Punteggi!$A:$B,2,FALSE),"NR")</f>
        <v>1</v>
      </c>
      <c r="Y11" s="4">
        <f>IFERROR(VLOOKUP(L11,[2]Punteggi!$A:$B,2,FALSE),"NR")</f>
        <v>0</v>
      </c>
      <c r="Z11" s="4">
        <f>IFERROR(VLOOKUP(M11,[2]Punteggi!$A:$B,2,FALSE),"NR")</f>
        <v>3</v>
      </c>
      <c r="AA11" s="4">
        <f>IFERROR(VLOOKUP(N11,[2]Punteggi!$A:$B,2,FALSE),"NR")</f>
        <v>5</v>
      </c>
      <c r="AB11" s="4">
        <f>IFERROR(VLOOKUP(O11,[2]Punteggi!$A:$B,2,FALSE),"NR")</f>
        <v>1</v>
      </c>
      <c r="AC11" s="4">
        <f>IFERROR(VLOOKUP(P11,[2]Punteggi!$A:$B,2,FALSE),"NR")</f>
        <v>5</v>
      </c>
      <c r="AD11" s="5">
        <f t="shared" si="0"/>
        <v>2.75</v>
      </c>
      <c r="AE11" s="5">
        <f t="shared" si="1"/>
        <v>2.8333333333333335</v>
      </c>
      <c r="AF11" s="5">
        <f t="shared" si="2"/>
        <v>7.791666666666667</v>
      </c>
    </row>
    <row r="12" spans="1:32" ht="75" customHeight="1" x14ac:dyDescent="0.2">
      <c r="A12" s="2" t="s">
        <v>79</v>
      </c>
      <c r="B12" s="9" t="s">
        <v>79</v>
      </c>
      <c r="C12" s="9" t="s">
        <v>63</v>
      </c>
      <c r="D12" s="9" t="s">
        <v>64</v>
      </c>
      <c r="E12" s="9" t="s">
        <v>46</v>
      </c>
      <c r="F12" s="9" t="s">
        <v>56</v>
      </c>
      <c r="G12" s="9" t="s">
        <v>66</v>
      </c>
      <c r="H12" s="9" t="s">
        <v>32</v>
      </c>
      <c r="I12" s="9" t="s">
        <v>33</v>
      </c>
      <c r="J12" s="9" t="s">
        <v>47</v>
      </c>
      <c r="K12" s="9" t="s">
        <v>35</v>
      </c>
      <c r="L12" s="9" t="s">
        <v>36</v>
      </c>
      <c r="M12" s="9" t="s">
        <v>48</v>
      </c>
      <c r="N12" s="9" t="s">
        <v>37</v>
      </c>
      <c r="O12" s="9" t="s">
        <v>38</v>
      </c>
      <c r="P12" s="9" t="s">
        <v>39</v>
      </c>
      <c r="Q12" s="9" t="s">
        <v>114</v>
      </c>
      <c r="R12" s="9" t="s">
        <v>44</v>
      </c>
      <c r="S12" s="8"/>
      <c r="T12" s="4">
        <v>5</v>
      </c>
      <c r="U12" s="4">
        <v>1</v>
      </c>
      <c r="V12" s="4">
        <v>5</v>
      </c>
      <c r="W12" s="4">
        <v>1</v>
      </c>
      <c r="X12" s="4">
        <v>1</v>
      </c>
      <c r="Y12" s="4">
        <v>1</v>
      </c>
      <c r="Z12" s="4">
        <v>3</v>
      </c>
      <c r="AA12" s="4">
        <v>5</v>
      </c>
      <c r="AB12" s="4">
        <v>5</v>
      </c>
      <c r="AC12" s="4">
        <v>4</v>
      </c>
      <c r="AD12" s="5">
        <f t="shared" si="0"/>
        <v>2</v>
      </c>
      <c r="AE12" s="5">
        <f t="shared" si="1"/>
        <v>3.8333333333333335</v>
      </c>
      <c r="AF12" s="5">
        <f t="shared" si="2"/>
        <v>7.666666666666667</v>
      </c>
    </row>
    <row r="13" spans="1:32" ht="63.75" customHeight="1" x14ac:dyDescent="0.2">
      <c r="A13" s="2" t="s">
        <v>79</v>
      </c>
      <c r="B13" s="2" t="s">
        <v>79</v>
      </c>
      <c r="C13" s="11" t="s">
        <v>80</v>
      </c>
      <c r="D13" s="12" t="s">
        <v>81</v>
      </c>
      <c r="E13" s="1" t="s">
        <v>46</v>
      </c>
      <c r="F13" s="1" t="s">
        <v>56</v>
      </c>
      <c r="G13" s="1" t="s">
        <v>31</v>
      </c>
      <c r="H13" s="1" t="s">
        <v>61</v>
      </c>
      <c r="I13" s="1" t="s">
        <v>58</v>
      </c>
      <c r="J13" s="1" t="s">
        <v>47</v>
      </c>
      <c r="K13" s="1" t="s">
        <v>35</v>
      </c>
      <c r="L13" s="1" t="s">
        <v>36</v>
      </c>
      <c r="M13" s="1" t="s">
        <v>48</v>
      </c>
      <c r="N13" s="1" t="s">
        <v>37</v>
      </c>
      <c r="O13" s="1" t="s">
        <v>38</v>
      </c>
      <c r="P13" s="1" t="s">
        <v>51</v>
      </c>
      <c r="Q13" s="1" t="s">
        <v>115</v>
      </c>
      <c r="R13" s="1" t="s">
        <v>44</v>
      </c>
      <c r="S13" s="6"/>
      <c r="T13" s="4">
        <v>5</v>
      </c>
      <c r="U13" s="4">
        <v>2</v>
      </c>
      <c r="V13" s="4">
        <f>IFERROR(VLOOKUP(I13,[2]Punteggi!$A:$B,2,FALSE),"NR")</f>
        <v>5</v>
      </c>
      <c r="W13" s="4">
        <f>IFERROR(VLOOKUP(J13,[2]Punteggi!$A:$B,2,FALSE),"NR")</f>
        <v>1</v>
      </c>
      <c r="X13" s="4">
        <f>IFERROR(VLOOKUP(K13,[2]Punteggi!$A:$B,2,FALSE),"NR")</f>
        <v>1</v>
      </c>
      <c r="Y13" s="4">
        <v>1</v>
      </c>
      <c r="Z13" s="4">
        <v>5</v>
      </c>
      <c r="AA13" s="4">
        <f>IFERROR(VLOOKUP(N13,[2]Punteggi!$A:$B,2,FALSE),"NR")</f>
        <v>5</v>
      </c>
      <c r="AB13" s="4">
        <f>IFERROR(VLOOKUP(O13,[2]Punteggi!$A:$B,2,FALSE),"NR")</f>
        <v>1</v>
      </c>
      <c r="AC13" s="4">
        <v>3</v>
      </c>
      <c r="AD13" s="5">
        <f t="shared" si="0"/>
        <v>2.25</v>
      </c>
      <c r="AE13" s="5">
        <f t="shared" si="1"/>
        <v>3.3333333333333335</v>
      </c>
      <c r="AF13" s="5">
        <f t="shared" si="2"/>
        <v>7.5</v>
      </c>
    </row>
    <row r="14" spans="1:32" ht="55.9" customHeight="1" x14ac:dyDescent="0.2">
      <c r="A14" s="2" t="s">
        <v>79</v>
      </c>
      <c r="B14" s="2" t="s">
        <v>79</v>
      </c>
      <c r="C14" s="11" t="s">
        <v>68</v>
      </c>
      <c r="D14" s="12" t="s">
        <v>82</v>
      </c>
      <c r="E14" s="1" t="s">
        <v>46</v>
      </c>
      <c r="F14" s="1" t="s">
        <v>56</v>
      </c>
      <c r="G14" s="1" t="s">
        <v>31</v>
      </c>
      <c r="H14" s="1" t="s">
        <v>60</v>
      </c>
      <c r="I14" s="1" t="s">
        <v>58</v>
      </c>
      <c r="J14" s="1" t="s">
        <v>42</v>
      </c>
      <c r="K14" s="1" t="s">
        <v>35</v>
      </c>
      <c r="L14" s="1" t="s">
        <v>36</v>
      </c>
      <c r="M14" s="1" t="s">
        <v>43</v>
      </c>
      <c r="N14" s="1" t="s">
        <v>37</v>
      </c>
      <c r="O14" s="1" t="s">
        <v>38</v>
      </c>
      <c r="P14" s="1" t="s">
        <v>39</v>
      </c>
      <c r="Q14" s="1" t="s">
        <v>113</v>
      </c>
      <c r="R14" s="1" t="s">
        <v>44</v>
      </c>
      <c r="S14" s="3"/>
      <c r="T14" s="4">
        <f>IFERROR(VLOOKUP(G14,[2]Punteggi!$A:$B,2,FALSE),"NR")</f>
        <v>2</v>
      </c>
      <c r="U14" s="4">
        <f>IFERROR(VLOOKUP(H14,[2]Punteggi!$A:$B,2,FALSE),"NR")</f>
        <v>2</v>
      </c>
      <c r="V14" s="4">
        <f>IFERROR(VLOOKUP(I14,[2]Punteggi!$A:$B,2,FALSE),"NR")</f>
        <v>5</v>
      </c>
      <c r="W14" s="4">
        <f>IFERROR(VLOOKUP(J14,[2]Punteggi!$A:$B,2,FALSE),"NR")</f>
        <v>3</v>
      </c>
      <c r="X14" s="4">
        <f>IFERROR(VLOOKUP(K14,[2]Punteggi!$A:$B,2,FALSE),"NR")</f>
        <v>1</v>
      </c>
      <c r="Y14" s="4">
        <f>IFERROR(VLOOKUP(L14,[2]Punteggi!$A:$B,2,FALSE),"NR")</f>
        <v>0</v>
      </c>
      <c r="Z14" s="4">
        <f>IFERROR(VLOOKUP(M14,[2]Punteggi!$A:$B,2,FALSE),"NR")</f>
        <v>5</v>
      </c>
      <c r="AA14" s="4">
        <f>IFERROR(VLOOKUP(N14,[2]Punteggi!$A:$B,2,FALSE),"NR")</f>
        <v>5</v>
      </c>
      <c r="AB14" s="4">
        <f>IFERROR(VLOOKUP(O14,[2]Punteggi!$A:$B,2,FALSE),"NR")</f>
        <v>1</v>
      </c>
      <c r="AC14" s="4">
        <f>IFERROR(VLOOKUP(P14,[2]Punteggi!$A:$B,2,FALSE),"NR")</f>
        <v>5</v>
      </c>
      <c r="AD14" s="5">
        <f t="shared" si="0"/>
        <v>2</v>
      </c>
      <c r="AE14" s="5">
        <f t="shared" si="1"/>
        <v>3.5</v>
      </c>
      <c r="AF14" s="5">
        <f t="shared" si="2"/>
        <v>7</v>
      </c>
    </row>
    <row r="15" spans="1:32" ht="61.5" customHeight="1" x14ac:dyDescent="0.2">
      <c r="A15" s="18" t="s">
        <v>83</v>
      </c>
      <c r="B15" s="18" t="s">
        <v>83</v>
      </c>
      <c r="C15" s="10" t="s">
        <v>89</v>
      </c>
      <c r="D15" s="19" t="s">
        <v>100</v>
      </c>
      <c r="E15" s="9" t="s">
        <v>46</v>
      </c>
      <c r="F15" s="9" t="s">
        <v>101</v>
      </c>
      <c r="G15" s="9" t="s">
        <v>31</v>
      </c>
      <c r="H15" s="9" t="s">
        <v>60</v>
      </c>
      <c r="I15" s="9" t="s">
        <v>58</v>
      </c>
      <c r="J15" s="9" t="s">
        <v>47</v>
      </c>
      <c r="K15" s="9" t="s">
        <v>35</v>
      </c>
      <c r="L15" s="9" t="s">
        <v>36</v>
      </c>
      <c r="M15" s="9" t="s">
        <v>43</v>
      </c>
      <c r="N15" s="9" t="s">
        <v>37</v>
      </c>
      <c r="O15" s="9" t="s">
        <v>38</v>
      </c>
      <c r="P15" s="9" t="s">
        <v>39</v>
      </c>
      <c r="Q15" s="9" t="s">
        <v>90</v>
      </c>
      <c r="R15" s="9" t="s">
        <v>91</v>
      </c>
      <c r="S15" s="3"/>
      <c r="T15" s="20">
        <v>2</v>
      </c>
      <c r="U15" s="20">
        <v>3</v>
      </c>
      <c r="V15" s="20">
        <f>IFERROR(VLOOKUP(I15,[2]Punteggi!$A:$B,2,FALSE),"NR")</f>
        <v>5</v>
      </c>
      <c r="W15" s="20">
        <f>IFERROR(VLOOKUP(J15,[2]Punteggi!$A:$B,2,FALSE),"NR")</f>
        <v>1</v>
      </c>
      <c r="X15" s="20">
        <f>IFERROR(VLOOKUP(K15,[2]Punteggi!$A:$B,2,FALSE),"NR")</f>
        <v>1</v>
      </c>
      <c r="Y15" s="20">
        <f>IFERROR(VLOOKUP(L15,[2]Punteggi!$A:$B,2,FALSE),"NR")</f>
        <v>0</v>
      </c>
      <c r="Z15" s="20">
        <f>IFERROR(VLOOKUP(M15,[2]Punteggi!$A:$B,2,FALSE),"NR")</f>
        <v>5</v>
      </c>
      <c r="AA15" s="20">
        <f>IFERROR(VLOOKUP(N15,[2]Punteggi!$A:$B,2,FALSE),"NR")</f>
        <v>5</v>
      </c>
      <c r="AB15" s="20">
        <f>IFERROR(VLOOKUP(O15,[2]Punteggi!$A:$B,2,FALSE),"NR")</f>
        <v>1</v>
      </c>
      <c r="AC15" s="20">
        <f>IFERROR(VLOOKUP(P15,[2]Punteggi!$A:$B,2,FALSE),"NR")</f>
        <v>5</v>
      </c>
      <c r="AD15" s="21">
        <f t="shared" si="0"/>
        <v>2.25</v>
      </c>
      <c r="AE15" s="21">
        <f t="shared" si="1"/>
        <v>3.1666666666666665</v>
      </c>
      <c r="AF15" s="21">
        <f t="shared" si="2"/>
        <v>7.125</v>
      </c>
    </row>
    <row r="16" spans="1:32" s="6" customFormat="1" ht="70.5" customHeight="1" x14ac:dyDescent="0.25">
      <c r="A16" s="2" t="s">
        <v>83</v>
      </c>
      <c r="B16" s="2" t="s">
        <v>83</v>
      </c>
      <c r="C16" s="1" t="s">
        <v>84</v>
      </c>
      <c r="D16" s="12" t="s">
        <v>85</v>
      </c>
      <c r="E16" s="1" t="s">
        <v>46</v>
      </c>
      <c r="F16" s="1" t="s">
        <v>86</v>
      </c>
      <c r="G16" s="1" t="s">
        <v>66</v>
      </c>
      <c r="H16" s="1" t="s">
        <v>60</v>
      </c>
      <c r="I16" s="1" t="s">
        <v>58</v>
      </c>
      <c r="J16" s="1" t="s">
        <v>34</v>
      </c>
      <c r="K16" s="1" t="s">
        <v>35</v>
      </c>
      <c r="L16" s="1" t="s">
        <v>36</v>
      </c>
      <c r="M16" s="1" t="s">
        <v>43</v>
      </c>
      <c r="N16" s="1" t="s">
        <v>37</v>
      </c>
      <c r="O16" s="1" t="s">
        <v>50</v>
      </c>
      <c r="P16" s="1" t="s">
        <v>39</v>
      </c>
      <c r="Q16" s="1" t="s">
        <v>87</v>
      </c>
      <c r="R16" s="1" t="s">
        <v>88</v>
      </c>
      <c r="S16" s="1"/>
      <c r="T16" s="23">
        <f>IFERROR(VLOOKUP(G16,[2]Punteggi!$A:$B,2,FALSE),"NR")</f>
        <v>5</v>
      </c>
      <c r="U16" s="23">
        <f>IFERROR(VLOOKUP(H16,[2]Punteggi!$A:$B,2,FALSE),"NR")</f>
        <v>2</v>
      </c>
      <c r="V16" s="23">
        <f>IFERROR(VLOOKUP(I16,[2]Punteggi!$A:$B,2,FALSE),"NR")</f>
        <v>5</v>
      </c>
      <c r="W16" s="23">
        <f>IFERROR(VLOOKUP(J16,[2]Punteggi!$A:$B,2,FALSE),"NR")</f>
        <v>5</v>
      </c>
      <c r="X16" s="23">
        <f>IFERROR(VLOOKUP(K16,[2]Punteggi!$A:$B,2,FALSE),"NR")</f>
        <v>1</v>
      </c>
      <c r="Y16" s="23">
        <f>IFERROR(VLOOKUP(L16,[2]Punteggi!$A:$B,2,FALSE),"NR")</f>
        <v>0</v>
      </c>
      <c r="Z16" s="23">
        <f>IFERROR(VLOOKUP(M16,[2]Punteggi!$A:$B,2,FALSE),"NR")</f>
        <v>5</v>
      </c>
      <c r="AA16" s="23">
        <f>IFERROR(VLOOKUP(N16,[2]Punteggi!$A:$B,2,FALSE),"NR")</f>
        <v>5</v>
      </c>
      <c r="AB16" s="23">
        <f>IFERROR(VLOOKUP(O16,[2]Punteggi!$A:$B,2,FALSE),"NR")</f>
        <v>5</v>
      </c>
      <c r="AC16" s="23">
        <f>IFERROR(VLOOKUP(P16,[2]Punteggi!$A:$B,2,FALSE),"NR")</f>
        <v>5</v>
      </c>
      <c r="AD16" s="22">
        <f t="shared" si="0"/>
        <v>2</v>
      </c>
      <c r="AE16" s="22">
        <f t="shared" si="1"/>
        <v>5</v>
      </c>
      <c r="AF16" s="22">
        <f t="shared" si="2"/>
        <v>10</v>
      </c>
    </row>
  </sheetData>
  <autoFilter ref="B1:AF1" xr:uid="{7136B05B-BC3A-41BB-B93F-3D0151B2B3E8}">
    <sortState xmlns:xlrd2="http://schemas.microsoft.com/office/spreadsheetml/2017/richdata2" ref="B2:AF16">
      <sortCondition ref="B1"/>
    </sortState>
  </autoFilter>
  <sortState xmlns:xlrd2="http://schemas.microsoft.com/office/spreadsheetml/2017/richdata2" ref="A2:AF16">
    <sortCondition ref="B2:B16"/>
    <sortCondition ref="D2:D16"/>
  </sortState>
  <conditionalFormatting sqref="AF2:AF15">
    <cfRule type="cellIs" dxfId="3" priority="5" operator="between">
      <formula>$AK$1</formula>
      <formula>$AL$1</formula>
    </cfRule>
    <cfRule type="cellIs" dxfId="2" priority="6" operator="between">
      <formula>$AM$1</formula>
      <formula>$AN$1</formula>
    </cfRule>
    <cfRule type="cellIs" dxfId="1" priority="7" operator="between">
      <formula>$AI$1</formula>
      <formula>$AJ$1</formula>
    </cfRule>
    <cfRule type="cellIs" dxfId="0" priority="8" operator="between">
      <formula>$AG$1</formula>
      <formula>$AH$1</formula>
    </cfRule>
  </conditionalFormatting>
  <dataValidations count="20">
    <dataValidation type="list" allowBlank="1" showInputMessage="1" showErrorMessage="1" sqref="O2:O15" xr:uid="{38242AC4-F2A1-4248-ABBF-76BCF20DC5A5}">
      <formula1>$O$296:$O$297</formula1>
    </dataValidation>
    <dataValidation type="list" allowBlank="1" showInputMessage="1" showErrorMessage="1" sqref="N2:N15" xr:uid="{26ABC616-1D30-4F90-BDBF-DFCE1537CF08}">
      <formula1>$N$296:$N$300</formula1>
    </dataValidation>
    <dataValidation type="list" allowBlank="1" showInputMessage="1" showErrorMessage="1" sqref="M2:M15" xr:uid="{E5BBC981-FCE2-427A-B2E9-1BE92272C81B}">
      <formula1>$M$296:$M$298</formula1>
    </dataValidation>
    <dataValidation type="list" allowBlank="1" showInputMessage="1" showErrorMessage="1" sqref="L2:L15" xr:uid="{9B49022A-11A4-43A2-97E7-8710978C8413}">
      <formula1>$L$296:$L$299</formula1>
    </dataValidation>
    <dataValidation type="list" allowBlank="1" showInputMessage="1" showErrorMessage="1" sqref="K2:K15" xr:uid="{4D1A5F45-DE6C-4DCA-A86D-988555FD9569}">
      <formula1>$K$296:$K$297</formula1>
    </dataValidation>
    <dataValidation type="list" allowBlank="1" showInputMessage="1" showErrorMessage="1" sqref="J2:J15" xr:uid="{ECA4D774-F0F5-4360-B3E6-B3FF92E5E052}">
      <formula1>$J$296:$J$298</formula1>
    </dataValidation>
    <dataValidation type="list" allowBlank="1" showInputMessage="1" showErrorMessage="1" sqref="I2:I15" xr:uid="{D5A664D4-6BAA-40A9-B853-3ECFDEE291E7}">
      <formula1>$I$296:$I$297</formula1>
    </dataValidation>
    <dataValidation type="list" allowBlank="1" showInputMessage="1" showErrorMessage="1" sqref="H2:H15" xr:uid="{6C78E094-DBB9-426D-89A1-E97FB447DB7B}">
      <formula1>$H$296:$H$300</formula1>
    </dataValidation>
    <dataValidation type="list" allowBlank="1" showInputMessage="1" showErrorMessage="1" sqref="G2:G15" xr:uid="{BBF929C3-7573-48E4-9320-A8C5EB9A6810}">
      <formula1>$G$296:$G$300</formula1>
    </dataValidation>
    <dataValidation type="list" allowBlank="1" showInputMessage="1" showErrorMessage="1" sqref="P2:P15" xr:uid="{9541FD0E-5D0F-474D-AF35-7C3D5E4D4B3E}">
      <formula1>$P$296:$P$300</formula1>
    </dataValidation>
    <dataValidation type="list" allowBlank="1" showInputMessage="1" showErrorMessage="1" sqref="O16" xr:uid="{506800CB-66B9-4A93-AA9D-6FE09221B617}">
      <formula1>$O$298:$O$299</formula1>
    </dataValidation>
    <dataValidation type="list" allowBlank="1" showInputMessage="1" showErrorMessage="1" sqref="N16" xr:uid="{26180B02-65C6-4F4B-8E21-DE0AD2CDBE15}">
      <formula1>$N$298:$N$302</formula1>
    </dataValidation>
    <dataValidation type="list" allowBlank="1" showInputMessage="1" showErrorMessage="1" sqref="M16" xr:uid="{0C2E87E6-CF9E-4DB0-9826-3AF2C385771D}">
      <formula1>$M$298:$M$300</formula1>
    </dataValidation>
    <dataValidation type="list" allowBlank="1" showInputMessage="1" showErrorMessage="1" sqref="L16" xr:uid="{1523F21E-3A18-4E13-B9D9-824CF2851D2F}">
      <formula1>$L$298:$L$301</formula1>
    </dataValidation>
    <dataValidation type="list" allowBlank="1" showInputMessage="1" showErrorMessage="1" sqref="K16" xr:uid="{35A27802-241C-49A9-B39F-260066DD8282}">
      <formula1>$K$298:$K$299</formula1>
    </dataValidation>
    <dataValidation type="list" allowBlank="1" showInputMessage="1" showErrorMessage="1" sqref="J16" xr:uid="{DF4F318E-46AD-432D-A06B-D5CB92A3A0C4}">
      <formula1>$J$298:$J$300</formula1>
    </dataValidation>
    <dataValidation type="list" allowBlank="1" showInputMessage="1" showErrorMessage="1" sqref="I16" xr:uid="{DA1EB2A6-9472-4D58-8B72-783FFEFF45CF}">
      <formula1>$I$298:$I$299</formula1>
    </dataValidation>
    <dataValidation type="list" allowBlank="1" showInputMessage="1" showErrorMessage="1" sqref="H16" xr:uid="{16A239E8-6122-4AD4-83DB-007F98159900}">
      <formula1>$H$298:$H$302</formula1>
    </dataValidation>
    <dataValidation type="list" allowBlank="1" showInputMessage="1" showErrorMessage="1" sqref="G16" xr:uid="{2BB356DD-1162-4B01-A5D8-41FE3103E9CC}">
      <formula1>$G$298:$G$302</formula1>
    </dataValidation>
    <dataValidation type="list" allowBlank="1" showInputMessage="1" showErrorMessage="1" sqref="P16" xr:uid="{9D563C62-1377-4F97-887E-CF6AE33CA8BB}">
      <formula1>$P$298:$P$302</formula1>
    </dataValidation>
  </dataValidations>
  <pageMargins left="0.70866141732283472" right="0.70866141732283472" top="0.74803149606299213" bottom="0.74803149606299213" header="0.31496062992125984" footer="0.31496062992125984"/>
  <pageSetup paperSize="9" orientation="portrait" r:id="rId1"/>
  <headerFooter>
    <oddHeader>&amp;CPTPCT CNDCEC 2021-2023
Tabella valutazione del rischio
Aree di Rischio/Processi con rischio medio/alto
&amp;RAllegato 02 PTPCT del CNDCEC</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All. 2 Processi rischio 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Angela Fichera</cp:lastModifiedBy>
  <cp:lastPrinted>2021-03-31T09:33:29Z</cp:lastPrinted>
  <dcterms:created xsi:type="dcterms:W3CDTF">2020-12-04T11:15:16Z</dcterms:created>
  <dcterms:modified xsi:type="dcterms:W3CDTF">2021-03-31T18:02:37Z</dcterms:modified>
</cp:coreProperties>
</file>