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028"/>
  <workbookPr defaultThemeVersion="166925"/>
  <mc:AlternateContent xmlns:mc="http://schemas.openxmlformats.org/markup-compatibility/2006">
    <mc:Choice Requires="x15">
      <x15ac:absPath xmlns:x15ac="http://schemas.microsoft.com/office/spreadsheetml/2010/11/ac" url="C:\Users\CirielloSusanna\AppData\Local\Microsoft\Windows\INetCache\Content.Outlook\0ZFWBNB0\"/>
    </mc:Choice>
  </mc:AlternateContent>
  <xr:revisionPtr revIDLastSave="0" documentId="13_ncr:1_{9F4B81DD-8463-46E3-8CBE-E2375A244AE3}" xr6:coauthVersionLast="47" xr6:coauthVersionMax="47" xr10:uidLastSave="{00000000-0000-0000-0000-000000000000}"/>
  <bookViews>
    <workbookView xWindow="-108" yWindow="-108" windowWidth="23256" windowHeight="12456" firstSheet="1" activeTab="2" xr2:uid="{E80B1AD3-0AD7-4588-98B5-B5BF972ED5E1}"/>
  </bookViews>
  <sheets>
    <sheet name="Allegato 1 Mappatura Gen 2021" sheetId="10" r:id="rId1"/>
    <sheet name="Allegato 1 Mappatura Gen 21 (P)" sheetId="13" r:id="rId2"/>
    <sheet name="All. 2 Processi rischio MA" sheetId="8" r:id="rId3"/>
    <sheet name="All. 3 PTPCT Progr. trienn." sheetId="9" r:id="rId4"/>
  </sheets>
  <externalReferences>
    <externalReference r:id="rId5"/>
    <externalReference r:id="rId6"/>
    <externalReference r:id="rId7"/>
  </externalReferences>
  <definedNames>
    <definedName name="_xlnm._FilterDatabase" localSheetId="2" hidden="1">'All. 2 Processi rischio MA'!$B$1:$AF$1</definedName>
    <definedName name="_xlnm._FilterDatabase" localSheetId="3" hidden="1">'All. 3 PTPCT Progr. trienn.'!$A$1:$I$1</definedName>
    <definedName name="_xlnm._FilterDatabase" localSheetId="0" hidden="1">'Allegato 1 Mappatura Gen 2021'!$A$1:$AX$302</definedName>
    <definedName name="_xlnm._FilterDatabase" localSheetId="1" hidden="1">'Allegato 1 Mappatura Gen 21 (P)'!$A$1:$H$302</definedName>
    <definedName name="impatto">[1]Parametri!$D$18:$D$19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228" i="13" l="1"/>
  <c r="A227" i="13"/>
  <c r="A226" i="13"/>
  <c r="A225" i="13"/>
  <c r="A224" i="13"/>
  <c r="A223" i="13"/>
  <c r="A222" i="13"/>
  <c r="A221" i="13"/>
  <c r="A220" i="13"/>
  <c r="A219" i="13"/>
  <c r="A218" i="13"/>
  <c r="A217" i="13"/>
  <c r="A216" i="13"/>
  <c r="A215" i="13"/>
  <c r="A214" i="13"/>
  <c r="A213" i="13"/>
  <c r="A212" i="13"/>
  <c r="A211" i="13"/>
  <c r="A210" i="13"/>
  <c r="A209" i="13"/>
  <c r="A208" i="13"/>
  <c r="A207" i="13"/>
  <c r="A206" i="13"/>
  <c r="A205" i="13"/>
  <c r="A204" i="13"/>
  <c r="A203" i="13"/>
  <c r="A202" i="13"/>
  <c r="A201" i="13"/>
  <c r="A200" i="13"/>
  <c r="A199" i="13"/>
  <c r="A198" i="13"/>
  <c r="A197" i="13"/>
  <c r="A196" i="13"/>
  <c r="A195" i="13"/>
  <c r="A194" i="13"/>
  <c r="A193" i="13"/>
  <c r="A192" i="13"/>
  <c r="A191" i="13"/>
  <c r="A190" i="13"/>
  <c r="A189" i="13"/>
  <c r="A188" i="13"/>
  <c r="A187" i="13"/>
  <c r="A186" i="13"/>
  <c r="A185" i="13"/>
  <c r="A184" i="13"/>
  <c r="A183" i="13"/>
  <c r="A182" i="13"/>
  <c r="A181" i="13"/>
  <c r="A180" i="13"/>
  <c r="A179" i="13"/>
  <c r="A178" i="13"/>
  <c r="A177" i="13"/>
  <c r="A176" i="13"/>
  <c r="A175" i="13"/>
  <c r="A174" i="13"/>
  <c r="A173" i="13"/>
  <c r="A172" i="13"/>
  <c r="A171" i="13"/>
  <c r="A170" i="13"/>
  <c r="A169" i="13"/>
  <c r="A168" i="13"/>
  <c r="A167" i="13"/>
  <c r="A166" i="13"/>
  <c r="A165" i="13"/>
  <c r="A164" i="13"/>
  <c r="A163" i="13"/>
  <c r="A162" i="13"/>
  <c r="A161" i="13"/>
  <c r="A160" i="13"/>
  <c r="A159" i="13"/>
  <c r="A158" i="13"/>
  <c r="A157" i="13"/>
  <c r="A156" i="13"/>
  <c r="A155" i="13"/>
  <c r="A154" i="13"/>
  <c r="A153" i="13"/>
  <c r="A152" i="13"/>
  <c r="A151" i="13"/>
  <c r="A150" i="13"/>
  <c r="A149" i="13"/>
  <c r="A148" i="13"/>
  <c r="A147" i="13"/>
  <c r="A146" i="13"/>
  <c r="A145" i="13"/>
  <c r="A144" i="13"/>
  <c r="A143" i="13"/>
  <c r="A142" i="13"/>
  <c r="A141" i="13"/>
  <c r="A140" i="13"/>
  <c r="A139" i="13"/>
  <c r="A138" i="13"/>
  <c r="A137" i="13"/>
  <c r="A136" i="13"/>
  <c r="A135" i="13"/>
  <c r="A134" i="13"/>
  <c r="A133" i="13"/>
  <c r="A132" i="13"/>
  <c r="A131" i="13"/>
  <c r="A130" i="13"/>
  <c r="A129" i="13"/>
  <c r="A128" i="13"/>
  <c r="A127" i="13"/>
  <c r="A126" i="13"/>
  <c r="A125" i="13"/>
  <c r="A124" i="13"/>
  <c r="A123" i="13"/>
  <c r="A122" i="13"/>
  <c r="A121" i="13"/>
  <c r="A120" i="13"/>
  <c r="A119" i="13"/>
  <c r="A118" i="13"/>
  <c r="A117" i="13"/>
  <c r="A116" i="13"/>
  <c r="A115" i="13"/>
  <c r="A114" i="13"/>
  <c r="A113" i="13"/>
  <c r="A112" i="13"/>
  <c r="A111" i="13"/>
  <c r="A110" i="13"/>
  <c r="A109" i="13"/>
  <c r="A108" i="13"/>
  <c r="A107" i="13"/>
  <c r="A106" i="13"/>
  <c r="A105" i="13"/>
  <c r="A104" i="13"/>
  <c r="A103" i="13"/>
  <c r="A102" i="13"/>
  <c r="A101" i="13"/>
  <c r="A100" i="13"/>
  <c r="A99" i="13"/>
  <c r="A98" i="13"/>
  <c r="A97" i="13"/>
  <c r="A96" i="13"/>
  <c r="A95" i="13"/>
  <c r="A94" i="13"/>
  <c r="A93" i="13"/>
  <c r="A92" i="13"/>
  <c r="A91" i="13"/>
  <c r="A90" i="13"/>
  <c r="A89" i="13"/>
  <c r="A88" i="13"/>
  <c r="A87" i="13"/>
  <c r="A86" i="13"/>
  <c r="A85" i="13"/>
  <c r="A84" i="13"/>
  <c r="A83" i="13"/>
  <c r="A82" i="13"/>
  <c r="A81" i="13"/>
  <c r="A80" i="13"/>
  <c r="A79" i="13"/>
  <c r="A78" i="13"/>
  <c r="A77" i="13"/>
  <c r="A76" i="13"/>
  <c r="A75" i="13"/>
  <c r="A74" i="13"/>
  <c r="A73" i="13"/>
  <c r="A72" i="13"/>
  <c r="A71" i="13"/>
  <c r="A70" i="13"/>
  <c r="A69" i="13"/>
  <c r="A68" i="13"/>
  <c r="A67" i="13"/>
  <c r="A66" i="13"/>
  <c r="A65" i="13"/>
  <c r="A64" i="13"/>
  <c r="A63" i="13"/>
  <c r="A62" i="13"/>
  <c r="A61" i="13"/>
  <c r="A60" i="13"/>
  <c r="A59" i="13"/>
  <c r="A58" i="13"/>
  <c r="A57" i="13"/>
  <c r="A56" i="13"/>
  <c r="A55" i="13"/>
  <c r="A54" i="13"/>
  <c r="A53" i="13"/>
  <c r="A52" i="13"/>
  <c r="A51" i="13"/>
  <c r="A50" i="13"/>
  <c r="A49" i="13"/>
  <c r="A48" i="13"/>
  <c r="A47" i="13"/>
  <c r="A46" i="13"/>
  <c r="A45" i="13"/>
  <c r="A44" i="13"/>
  <c r="A43" i="13"/>
  <c r="A42" i="13"/>
  <c r="A41" i="13"/>
  <c r="A40" i="13"/>
  <c r="A39" i="13"/>
  <c r="A38" i="13"/>
  <c r="A37" i="13"/>
  <c r="A36" i="13"/>
  <c r="A35" i="13"/>
  <c r="A34" i="13"/>
  <c r="A33" i="13"/>
  <c r="A32" i="13"/>
  <c r="A31" i="13"/>
  <c r="A30" i="13"/>
  <c r="A29" i="13"/>
  <c r="A28" i="13"/>
  <c r="A27" i="13"/>
  <c r="A26" i="13"/>
  <c r="A25" i="13"/>
  <c r="A24" i="13"/>
  <c r="A23" i="13"/>
  <c r="A22" i="13"/>
  <c r="A21" i="13"/>
  <c r="A20" i="13"/>
  <c r="A19" i="13"/>
  <c r="A18" i="13"/>
  <c r="A17" i="13"/>
  <c r="A16" i="13"/>
  <c r="A15" i="13"/>
  <c r="A14" i="13"/>
  <c r="A13" i="13"/>
  <c r="A12" i="13"/>
  <c r="A11" i="13"/>
  <c r="A10" i="13"/>
  <c r="A9" i="13"/>
  <c r="A8" i="13"/>
  <c r="A7" i="13"/>
  <c r="A6" i="13"/>
  <c r="A5" i="13"/>
  <c r="A4" i="13"/>
  <c r="A3" i="13"/>
  <c r="A2" i="13"/>
  <c r="A3" i="10"/>
  <c r="A4" i="10"/>
  <c r="A5" i="10"/>
  <c r="A6" i="10"/>
  <c r="A7" i="10"/>
  <c r="A8" i="10"/>
  <c r="A9" i="10"/>
  <c r="A10" i="10"/>
  <c r="A11" i="10"/>
  <c r="A12" i="10"/>
  <c r="A13" i="10"/>
  <c r="A14" i="10"/>
  <c r="A15" i="10"/>
  <c r="A16" i="10"/>
  <c r="A17" i="10"/>
  <c r="A18" i="10"/>
  <c r="A19" i="10"/>
  <c r="A20" i="10"/>
  <c r="A21" i="10"/>
  <c r="A22" i="10"/>
  <c r="A23" i="10"/>
  <c r="A24" i="10"/>
  <c r="A25" i="10"/>
  <c r="A26" i="10"/>
  <c r="A27" i="10"/>
  <c r="A28" i="10"/>
  <c r="A29" i="10"/>
  <c r="A30" i="10"/>
  <c r="A31" i="10"/>
  <c r="A32" i="10"/>
  <c r="A33" i="10"/>
  <c r="A34" i="10"/>
  <c r="A35" i="10"/>
  <c r="A36" i="10"/>
  <c r="A37" i="10"/>
  <c r="A38" i="10"/>
  <c r="A39" i="10"/>
  <c r="A40" i="10"/>
  <c r="A41" i="10"/>
  <c r="A42" i="10"/>
  <c r="A43" i="10"/>
  <c r="A44" i="10"/>
  <c r="A45" i="10"/>
  <c r="A46" i="10"/>
  <c r="A47" i="10"/>
  <c r="A48" i="10"/>
  <c r="A49" i="10"/>
  <c r="A50" i="10"/>
  <c r="A51" i="10"/>
  <c r="A52" i="10"/>
  <c r="A53" i="10"/>
  <c r="A54" i="10"/>
  <c r="A55" i="10"/>
  <c r="A56" i="10"/>
  <c r="A57" i="10"/>
  <c r="A58" i="10"/>
  <c r="A59" i="10"/>
  <c r="A60" i="10"/>
  <c r="A61" i="10"/>
  <c r="A62" i="10"/>
  <c r="A63" i="10"/>
  <c r="A64" i="10"/>
  <c r="A65" i="10"/>
  <c r="A66" i="10"/>
  <c r="A67" i="10"/>
  <c r="A68" i="10"/>
  <c r="A69" i="10"/>
  <c r="A70" i="10"/>
  <c r="A71" i="10"/>
  <c r="A72" i="10"/>
  <c r="A73" i="10"/>
  <c r="A74" i="10"/>
  <c r="A75" i="10"/>
  <c r="A76" i="10"/>
  <c r="A77" i="10"/>
  <c r="A78" i="10"/>
  <c r="A79" i="10"/>
  <c r="A80" i="10"/>
  <c r="A81" i="10"/>
  <c r="A82" i="10"/>
  <c r="A83" i="10"/>
  <c r="A84" i="10"/>
  <c r="A85" i="10"/>
  <c r="A86" i="10"/>
  <c r="A87" i="10"/>
  <c r="A88" i="10"/>
  <c r="A89" i="10"/>
  <c r="A90" i="10"/>
  <c r="A91" i="10"/>
  <c r="A92" i="10"/>
  <c r="A93" i="10"/>
  <c r="A94" i="10"/>
  <c r="A95" i="10"/>
  <c r="A96" i="10"/>
  <c r="A97" i="10"/>
  <c r="A98" i="10"/>
  <c r="A99" i="10"/>
  <c r="A100" i="10"/>
  <c r="A101" i="10"/>
  <c r="A102" i="10"/>
  <c r="A103" i="10"/>
  <c r="A104" i="10"/>
  <c r="A105" i="10"/>
  <c r="A106" i="10"/>
  <c r="A107" i="10"/>
  <c r="A108" i="10"/>
  <c r="A109" i="10"/>
  <c r="A110" i="10"/>
  <c r="A111" i="10"/>
  <c r="A112" i="10"/>
  <c r="A113" i="10"/>
  <c r="A114" i="10"/>
  <c r="A115" i="10"/>
  <c r="A116" i="10"/>
  <c r="A117" i="10"/>
  <c r="A118" i="10"/>
  <c r="A119" i="10"/>
  <c r="A120" i="10"/>
  <c r="A121" i="10"/>
  <c r="A122" i="10"/>
  <c r="A123" i="10"/>
  <c r="A124" i="10"/>
  <c r="A125" i="10"/>
  <c r="A126" i="10"/>
  <c r="A127" i="10"/>
  <c r="A128" i="10"/>
  <c r="A129" i="10"/>
  <c r="A130" i="10"/>
  <c r="A131" i="10"/>
  <c r="A132" i="10"/>
  <c r="A133" i="10"/>
  <c r="A134" i="10"/>
  <c r="A135" i="10"/>
  <c r="A136" i="10"/>
  <c r="A137" i="10"/>
  <c r="A138" i="10"/>
  <c r="A139" i="10"/>
  <c r="A140" i="10"/>
  <c r="A141" i="10"/>
  <c r="A142" i="10"/>
  <c r="A143" i="10"/>
  <c r="A144" i="10"/>
  <c r="A145" i="10"/>
  <c r="A146" i="10"/>
  <c r="A147" i="10"/>
  <c r="A148" i="10"/>
  <c r="A149" i="10"/>
  <c r="A150" i="10"/>
  <c r="A151" i="10"/>
  <c r="A152" i="10"/>
  <c r="A153" i="10"/>
  <c r="A154" i="10"/>
  <c r="A155" i="10"/>
  <c r="A156" i="10"/>
  <c r="A157" i="10"/>
  <c r="A158" i="10"/>
  <c r="A159" i="10"/>
  <c r="A160" i="10"/>
  <c r="A161" i="10"/>
  <c r="A162" i="10"/>
  <c r="A163" i="10"/>
  <c r="A164" i="10"/>
  <c r="A165" i="10"/>
  <c r="A166" i="10"/>
  <c r="A167" i="10"/>
  <c r="A168" i="10"/>
  <c r="A169" i="10"/>
  <c r="A170" i="10"/>
  <c r="A171" i="10"/>
  <c r="A172" i="10"/>
  <c r="A173" i="10"/>
  <c r="A174" i="10"/>
  <c r="A175" i="10"/>
  <c r="A176" i="10"/>
  <c r="A177" i="10"/>
  <c r="A178" i="10"/>
  <c r="A179" i="10"/>
  <c r="A180" i="10"/>
  <c r="A181" i="10"/>
  <c r="A182" i="10"/>
  <c r="A183" i="10"/>
  <c r="A184" i="10"/>
  <c r="A185" i="10"/>
  <c r="A186" i="10"/>
  <c r="A187" i="10"/>
  <c r="A188" i="10"/>
  <c r="A189" i="10"/>
  <c r="A190" i="10"/>
  <c r="A191" i="10"/>
  <c r="A192" i="10"/>
  <c r="A193" i="10"/>
  <c r="A194" i="10"/>
  <c r="A195" i="10"/>
  <c r="A196" i="10"/>
  <c r="A197" i="10"/>
  <c r="A198" i="10"/>
  <c r="A199" i="10"/>
  <c r="A200" i="10"/>
  <c r="A201" i="10"/>
  <c r="A202" i="10"/>
  <c r="A203" i="10"/>
  <c r="A204" i="10"/>
  <c r="A205" i="10"/>
  <c r="A206" i="10"/>
  <c r="A207" i="10"/>
  <c r="A208" i="10"/>
  <c r="A209" i="10"/>
  <c r="A210" i="10"/>
  <c r="A211" i="10"/>
  <c r="A212" i="10"/>
  <c r="A213" i="10"/>
  <c r="A214" i="10"/>
  <c r="A215" i="10"/>
  <c r="A216" i="10"/>
  <c r="A217" i="10"/>
  <c r="A218" i="10"/>
  <c r="A219" i="10"/>
  <c r="A220" i="10"/>
  <c r="A221" i="10"/>
  <c r="A222" i="10"/>
  <c r="A223" i="10"/>
  <c r="A224" i="10"/>
  <c r="A225" i="10"/>
  <c r="A226" i="10"/>
  <c r="A227" i="10"/>
  <c r="A228" i="10"/>
  <c r="A2" i="10"/>
  <c r="AC16" i="10"/>
  <c r="AB16" i="10"/>
  <c r="AA16" i="10"/>
  <c r="Z16" i="10"/>
  <c r="Y16" i="10"/>
  <c r="X16" i="10"/>
  <c r="W16" i="10"/>
  <c r="V16" i="10"/>
  <c r="U16" i="10"/>
  <c r="T16" i="10"/>
  <c r="AC15" i="10"/>
  <c r="AB15" i="10"/>
  <c r="AA15" i="10"/>
  <c r="Z15" i="10"/>
  <c r="Y15" i="10"/>
  <c r="X15" i="10"/>
  <c r="W15" i="10"/>
  <c r="V15" i="10"/>
  <c r="AC14" i="10"/>
  <c r="AB14" i="10"/>
  <c r="AA14" i="10"/>
  <c r="Z14" i="10"/>
  <c r="Y14" i="10"/>
  <c r="X14" i="10"/>
  <c r="W14" i="10"/>
  <c r="V14" i="10"/>
  <c r="U14" i="10"/>
  <c r="T14" i="10"/>
  <c r="AB13" i="10"/>
  <c r="AA13" i="10"/>
  <c r="X13" i="10"/>
  <c r="W13" i="10"/>
  <c r="V13" i="10"/>
  <c r="AE12" i="10"/>
  <c r="AD12" i="10"/>
  <c r="AF12" i="10" s="1"/>
  <c r="AC11" i="10"/>
  <c r="AB11" i="10"/>
  <c r="AA11" i="10"/>
  <c r="Z11" i="10"/>
  <c r="Y11" i="10"/>
  <c r="X11" i="10"/>
  <c r="W11" i="10"/>
  <c r="V11" i="10"/>
  <c r="U11" i="10"/>
  <c r="T11" i="10"/>
  <c r="AE10" i="10"/>
  <c r="AD10" i="10"/>
  <c r="AE9" i="10"/>
  <c r="AD9" i="10"/>
  <c r="AC8" i="10"/>
  <c r="AB8" i="10"/>
  <c r="AA8" i="10"/>
  <c r="Z8" i="10"/>
  <c r="Y8" i="10"/>
  <c r="X8" i="10"/>
  <c r="W8" i="10"/>
  <c r="V8" i="10"/>
  <c r="U8" i="10"/>
  <c r="T8" i="10"/>
  <c r="AC7" i="10"/>
  <c r="AB7" i="10"/>
  <c r="AA7" i="10"/>
  <c r="Z7" i="10"/>
  <c r="Y7" i="10"/>
  <c r="X7" i="10"/>
  <c r="W7" i="10"/>
  <c r="V7" i="10"/>
  <c r="U7" i="10"/>
  <c r="T7" i="10"/>
  <c r="AC6" i="10"/>
  <c r="AB6" i="10"/>
  <c r="AA6" i="10"/>
  <c r="Z6" i="10"/>
  <c r="Y6" i="10"/>
  <c r="X6" i="10"/>
  <c r="W6" i="10"/>
  <c r="V6" i="10"/>
  <c r="U6" i="10"/>
  <c r="T6" i="10"/>
  <c r="AC5" i="10"/>
  <c r="AB5" i="10"/>
  <c r="AA5" i="10"/>
  <c r="Z5" i="10"/>
  <c r="Y5" i="10"/>
  <c r="X5" i="10"/>
  <c r="W5" i="10"/>
  <c r="V5" i="10"/>
  <c r="AC4" i="10"/>
  <c r="AB4" i="10"/>
  <c r="AA4" i="10"/>
  <c r="Z4" i="10"/>
  <c r="Y4" i="10"/>
  <c r="X4" i="10"/>
  <c r="W4" i="10"/>
  <c r="V4" i="10"/>
  <c r="U4" i="10"/>
  <c r="T4" i="10"/>
  <c r="AC3" i="10"/>
  <c r="AB3" i="10"/>
  <c r="AA3" i="10"/>
  <c r="Z3" i="10"/>
  <c r="Y3" i="10"/>
  <c r="X3" i="10"/>
  <c r="W3" i="10"/>
  <c r="V3" i="10"/>
  <c r="U3" i="10"/>
  <c r="T3" i="10"/>
  <c r="AC2" i="10"/>
  <c r="AB2" i="10"/>
  <c r="AA2" i="10"/>
  <c r="Z2" i="10"/>
  <c r="Y2" i="10"/>
  <c r="X2" i="10"/>
  <c r="W2" i="10"/>
  <c r="V2" i="10"/>
  <c r="U2" i="10"/>
  <c r="T2" i="10"/>
  <c r="AC302" i="10"/>
  <c r="AB302" i="10"/>
  <c r="AA302" i="10"/>
  <c r="Z302" i="10"/>
  <c r="Y302" i="10"/>
  <c r="X302" i="10"/>
  <c r="W302" i="10"/>
  <c r="V302" i="10"/>
  <c r="U302" i="10"/>
  <c r="T302" i="10"/>
  <c r="AC301" i="10"/>
  <c r="AB301" i="10"/>
  <c r="AA301" i="10"/>
  <c r="Z301" i="10"/>
  <c r="Y301" i="10"/>
  <c r="X301" i="10"/>
  <c r="W301" i="10"/>
  <c r="V301" i="10"/>
  <c r="U301" i="10"/>
  <c r="T301" i="10"/>
  <c r="AC300" i="10"/>
  <c r="AB300" i="10"/>
  <c r="AA300" i="10"/>
  <c r="Z300" i="10"/>
  <c r="Y300" i="10"/>
  <c r="X300" i="10"/>
  <c r="W300" i="10"/>
  <c r="V300" i="10"/>
  <c r="U300" i="10"/>
  <c r="T300" i="10"/>
  <c r="AC299" i="10"/>
  <c r="AB299" i="10"/>
  <c r="AA299" i="10"/>
  <c r="Z299" i="10"/>
  <c r="Y299" i="10"/>
  <c r="X299" i="10"/>
  <c r="W299" i="10"/>
  <c r="V299" i="10"/>
  <c r="U299" i="10"/>
  <c r="T299" i="10"/>
  <c r="AC298" i="10"/>
  <c r="AB298" i="10"/>
  <c r="AA298" i="10"/>
  <c r="Z298" i="10"/>
  <c r="Y298" i="10"/>
  <c r="X298" i="10"/>
  <c r="W298" i="10"/>
  <c r="V298" i="10"/>
  <c r="U298" i="10"/>
  <c r="T298" i="10"/>
  <c r="T297" i="10"/>
  <c r="T296" i="10"/>
  <c r="T295" i="10"/>
  <c r="T294" i="10"/>
  <c r="T293" i="10"/>
  <c r="T292" i="10"/>
  <c r="T291" i="10"/>
  <c r="T290" i="10"/>
  <c r="T289" i="10"/>
  <c r="T288" i="10"/>
  <c r="T287" i="10"/>
  <c r="T286" i="10"/>
  <c r="T285" i="10"/>
  <c r="T284" i="10"/>
  <c r="T283" i="10"/>
  <c r="T282" i="10"/>
  <c r="T281" i="10"/>
  <c r="T280" i="10"/>
  <c r="T279" i="10"/>
  <c r="T278" i="10"/>
  <c r="T277" i="10"/>
  <c r="T276" i="10"/>
  <c r="AD240" i="10"/>
  <c r="AD239" i="10"/>
  <c r="AD238" i="10"/>
  <c r="AD237" i="10"/>
  <c r="AD236" i="10"/>
  <c r="AD235" i="10"/>
  <c r="AD234" i="10"/>
  <c r="AD233" i="10"/>
  <c r="AD232" i="10"/>
  <c r="AD231" i="10"/>
  <c r="AD230" i="10"/>
  <c r="AD229" i="10"/>
  <c r="AC228" i="10"/>
  <c r="AB228" i="10"/>
  <c r="AA228" i="10"/>
  <c r="Z228" i="10"/>
  <c r="Y228" i="10"/>
  <c r="X228" i="10"/>
  <c r="W228" i="10"/>
  <c r="V228" i="10"/>
  <c r="U228" i="10"/>
  <c r="T228" i="10"/>
  <c r="AC227" i="10"/>
  <c r="AB227" i="10"/>
  <c r="AA227" i="10"/>
  <c r="Z227" i="10"/>
  <c r="Y227" i="10"/>
  <c r="X227" i="10"/>
  <c r="W227" i="10"/>
  <c r="V227" i="10"/>
  <c r="U227" i="10"/>
  <c r="T227" i="10"/>
  <c r="AC226" i="10"/>
  <c r="AB226" i="10"/>
  <c r="AA226" i="10"/>
  <c r="Z226" i="10"/>
  <c r="Y226" i="10"/>
  <c r="X226" i="10"/>
  <c r="W226" i="10"/>
  <c r="V226" i="10"/>
  <c r="U226" i="10"/>
  <c r="T226" i="10"/>
  <c r="AC225" i="10"/>
  <c r="AB225" i="10"/>
  <c r="AA225" i="10"/>
  <c r="Z225" i="10"/>
  <c r="Y225" i="10"/>
  <c r="X225" i="10"/>
  <c r="W225" i="10"/>
  <c r="V225" i="10"/>
  <c r="U225" i="10"/>
  <c r="T225" i="10"/>
  <c r="AB224" i="10"/>
  <c r="Z224" i="10"/>
  <c r="Y224" i="10"/>
  <c r="X224" i="10"/>
  <c r="W224" i="10"/>
  <c r="V224" i="10"/>
  <c r="U224" i="10"/>
  <c r="AB223" i="10"/>
  <c r="Y223" i="10"/>
  <c r="X223" i="10"/>
  <c r="V223" i="10"/>
  <c r="AC222" i="10"/>
  <c r="AB222" i="10"/>
  <c r="AA222" i="10"/>
  <c r="Z222" i="10"/>
  <c r="Y222" i="10"/>
  <c r="X222" i="10"/>
  <c r="W222" i="10"/>
  <c r="V222" i="10"/>
  <c r="U222" i="10"/>
  <c r="T222" i="10"/>
  <c r="AC221" i="10"/>
  <c r="AB221" i="10"/>
  <c r="AA221" i="10"/>
  <c r="Z221" i="10"/>
  <c r="Y221" i="10"/>
  <c r="X221" i="10"/>
  <c r="W221" i="10"/>
  <c r="V221" i="10"/>
  <c r="U221" i="10"/>
  <c r="T221" i="10"/>
  <c r="AC220" i="10"/>
  <c r="AB220" i="10"/>
  <c r="AA220" i="10"/>
  <c r="Z220" i="10"/>
  <c r="Y220" i="10"/>
  <c r="X220" i="10"/>
  <c r="W220" i="10"/>
  <c r="V220" i="10"/>
  <c r="U220" i="10"/>
  <c r="T220" i="10"/>
  <c r="AC219" i="10"/>
  <c r="AB219" i="10"/>
  <c r="AA219" i="10"/>
  <c r="Z219" i="10"/>
  <c r="Y219" i="10"/>
  <c r="X219" i="10"/>
  <c r="W219" i="10"/>
  <c r="V219" i="10"/>
  <c r="U219" i="10"/>
  <c r="T219" i="10"/>
  <c r="AC218" i="10"/>
  <c r="AB218" i="10"/>
  <c r="AA218" i="10"/>
  <c r="Z218" i="10"/>
  <c r="Y218" i="10"/>
  <c r="X218" i="10"/>
  <c r="W218" i="10"/>
  <c r="V218" i="10"/>
  <c r="U218" i="10"/>
  <c r="T218" i="10"/>
  <c r="AC217" i="10"/>
  <c r="AB217" i="10"/>
  <c r="AA217" i="10"/>
  <c r="Z217" i="10"/>
  <c r="Y217" i="10"/>
  <c r="X217" i="10"/>
  <c r="W217" i="10"/>
  <c r="V217" i="10"/>
  <c r="U217" i="10"/>
  <c r="T217" i="10"/>
  <c r="AC216" i="10"/>
  <c r="AB216" i="10"/>
  <c r="AA216" i="10"/>
  <c r="Z216" i="10"/>
  <c r="Y216" i="10"/>
  <c r="X216" i="10"/>
  <c r="W216" i="10"/>
  <c r="V216" i="10"/>
  <c r="U216" i="10"/>
  <c r="T216" i="10"/>
  <c r="AC215" i="10"/>
  <c r="AB215" i="10"/>
  <c r="AA215" i="10"/>
  <c r="Z215" i="10"/>
  <c r="Y215" i="10"/>
  <c r="X215" i="10"/>
  <c r="W215" i="10"/>
  <c r="V215" i="10"/>
  <c r="U215" i="10"/>
  <c r="T215" i="10"/>
  <c r="AC214" i="10"/>
  <c r="AB214" i="10"/>
  <c r="AA214" i="10"/>
  <c r="Z214" i="10"/>
  <c r="Y214" i="10"/>
  <c r="X214" i="10"/>
  <c r="W214" i="10"/>
  <c r="V214" i="10"/>
  <c r="U214" i="10"/>
  <c r="T214" i="10"/>
  <c r="AC213" i="10"/>
  <c r="AB213" i="10"/>
  <c r="AA213" i="10"/>
  <c r="Z213" i="10"/>
  <c r="Y213" i="10"/>
  <c r="X213" i="10"/>
  <c r="W213" i="10"/>
  <c r="V213" i="10"/>
  <c r="U213" i="10"/>
  <c r="T213" i="10"/>
  <c r="AC212" i="10"/>
  <c r="AB212" i="10"/>
  <c r="AA212" i="10"/>
  <c r="Z212" i="10"/>
  <c r="Y212" i="10"/>
  <c r="X212" i="10"/>
  <c r="W212" i="10"/>
  <c r="V212" i="10"/>
  <c r="U212" i="10"/>
  <c r="T212" i="10"/>
  <c r="AC211" i="10"/>
  <c r="AB211" i="10"/>
  <c r="AA211" i="10"/>
  <c r="Z211" i="10"/>
  <c r="Y211" i="10"/>
  <c r="X211" i="10"/>
  <c r="W211" i="10"/>
  <c r="V211" i="10"/>
  <c r="U211" i="10"/>
  <c r="T211" i="10"/>
  <c r="AC210" i="10"/>
  <c r="AB210" i="10"/>
  <c r="AA210" i="10"/>
  <c r="Z210" i="10"/>
  <c r="Y210" i="10"/>
  <c r="X210" i="10"/>
  <c r="W210" i="10"/>
  <c r="V210" i="10"/>
  <c r="U210" i="10"/>
  <c r="T210" i="10"/>
  <c r="AC209" i="10"/>
  <c r="AB209" i="10"/>
  <c r="AA209" i="10"/>
  <c r="Z209" i="10"/>
  <c r="Y209" i="10"/>
  <c r="X209" i="10"/>
  <c r="W209" i="10"/>
  <c r="V209" i="10"/>
  <c r="U209" i="10"/>
  <c r="T209" i="10"/>
  <c r="Z208" i="10"/>
  <c r="X208" i="10"/>
  <c r="AD208" i="10" s="1"/>
  <c r="W208" i="10"/>
  <c r="V208" i="10"/>
  <c r="AE208" i="10" s="1"/>
  <c r="AC207" i="10"/>
  <c r="AB207" i="10"/>
  <c r="AA207" i="10"/>
  <c r="Z207" i="10"/>
  <c r="Y207" i="10"/>
  <c r="X207" i="10"/>
  <c r="W207" i="10"/>
  <c r="V207" i="10"/>
  <c r="U207" i="10"/>
  <c r="T207" i="10"/>
  <c r="AC206" i="10"/>
  <c r="AB206" i="10"/>
  <c r="AA206" i="10"/>
  <c r="Z206" i="10"/>
  <c r="Y206" i="10"/>
  <c r="X206" i="10"/>
  <c r="W206" i="10"/>
  <c r="V206" i="10"/>
  <c r="U206" i="10"/>
  <c r="T206" i="10"/>
  <c r="AC205" i="10"/>
  <c r="AB205" i="10"/>
  <c r="AA205" i="10"/>
  <c r="Z205" i="10"/>
  <c r="Y205" i="10"/>
  <c r="X205" i="10"/>
  <c r="W205" i="10"/>
  <c r="V205" i="10"/>
  <c r="U205" i="10"/>
  <c r="T205" i="10"/>
  <c r="AC204" i="10"/>
  <c r="AB204" i="10"/>
  <c r="AA204" i="10"/>
  <c r="Z204" i="10"/>
  <c r="Y204" i="10"/>
  <c r="X204" i="10"/>
  <c r="W204" i="10"/>
  <c r="V204" i="10"/>
  <c r="U204" i="10"/>
  <c r="T204" i="10"/>
  <c r="AC203" i="10"/>
  <c r="AB203" i="10"/>
  <c r="AA203" i="10"/>
  <c r="Z203" i="10"/>
  <c r="Y203" i="10"/>
  <c r="X203" i="10"/>
  <c r="W203" i="10"/>
  <c r="V203" i="10"/>
  <c r="U203" i="10"/>
  <c r="T203" i="10"/>
  <c r="AC202" i="10"/>
  <c r="AB202" i="10"/>
  <c r="AA202" i="10"/>
  <c r="Z202" i="10"/>
  <c r="Y202" i="10"/>
  <c r="X202" i="10"/>
  <c r="AD202" i="10" s="1"/>
  <c r="W202" i="10"/>
  <c r="V202" i="10"/>
  <c r="U202" i="10"/>
  <c r="T202" i="10"/>
  <c r="AC201" i="10"/>
  <c r="AB201" i="10"/>
  <c r="AA201" i="10"/>
  <c r="Z201" i="10"/>
  <c r="Y201" i="10"/>
  <c r="X201" i="10"/>
  <c r="W201" i="10"/>
  <c r="V201" i="10"/>
  <c r="U201" i="10"/>
  <c r="T201" i="10"/>
  <c r="AC200" i="10"/>
  <c r="AB200" i="10"/>
  <c r="AA200" i="10"/>
  <c r="Z200" i="10"/>
  <c r="Y200" i="10"/>
  <c r="X200" i="10"/>
  <c r="W200" i="10"/>
  <c r="V200" i="10"/>
  <c r="U200" i="10"/>
  <c r="T200" i="10"/>
  <c r="AE200" i="10" s="1"/>
  <c r="AC199" i="10"/>
  <c r="AB199" i="10"/>
  <c r="AA199" i="10"/>
  <c r="Z199" i="10"/>
  <c r="Y199" i="10"/>
  <c r="X199" i="10"/>
  <c r="W199" i="10"/>
  <c r="V199" i="10"/>
  <c r="U199" i="10"/>
  <c r="T199" i="10"/>
  <c r="AC198" i="10"/>
  <c r="AB198" i="10"/>
  <c r="AA198" i="10"/>
  <c r="Z198" i="10"/>
  <c r="Y198" i="10"/>
  <c r="X198" i="10"/>
  <c r="W198" i="10"/>
  <c r="V198" i="10"/>
  <c r="U198" i="10"/>
  <c r="T198" i="10"/>
  <c r="AC197" i="10"/>
  <c r="AB197" i="10"/>
  <c r="AA197" i="10"/>
  <c r="Z197" i="10"/>
  <c r="Y197" i="10"/>
  <c r="X197" i="10"/>
  <c r="W197" i="10"/>
  <c r="V197" i="10"/>
  <c r="U197" i="10"/>
  <c r="T197" i="10"/>
  <c r="AC196" i="10"/>
  <c r="AB196" i="10"/>
  <c r="AA196" i="10"/>
  <c r="Z196" i="10"/>
  <c r="Y196" i="10"/>
  <c r="X196" i="10"/>
  <c r="W196" i="10"/>
  <c r="V196" i="10"/>
  <c r="U196" i="10"/>
  <c r="T196" i="10"/>
  <c r="AA195" i="10"/>
  <c r="Z195" i="10"/>
  <c r="Y195" i="10"/>
  <c r="T195" i="10"/>
  <c r="AE195" i="10" s="1"/>
  <c r="AA194" i="10"/>
  <c r="Z194" i="10"/>
  <c r="Y194" i="10"/>
  <c r="T194" i="10"/>
  <c r="AE194" i="10" s="1"/>
  <c r="AC193" i="10"/>
  <c r="AB193" i="10"/>
  <c r="AA193" i="10"/>
  <c r="Z193" i="10"/>
  <c r="Y193" i="10"/>
  <c r="X193" i="10"/>
  <c r="W193" i="10"/>
  <c r="V193" i="10"/>
  <c r="U193" i="10"/>
  <c r="T193" i="10"/>
  <c r="AC192" i="10"/>
  <c r="AB192" i="10"/>
  <c r="AA192" i="10"/>
  <c r="Z192" i="10"/>
  <c r="Y192" i="10"/>
  <c r="X192" i="10"/>
  <c r="W192" i="10"/>
  <c r="V192" i="10"/>
  <c r="U192" i="10"/>
  <c r="T192" i="10"/>
  <c r="AC191" i="10"/>
  <c r="AB191" i="10"/>
  <c r="AA191" i="10"/>
  <c r="Z191" i="10"/>
  <c r="Y191" i="10"/>
  <c r="X191" i="10"/>
  <c r="W191" i="10"/>
  <c r="V191" i="10"/>
  <c r="U191" i="10"/>
  <c r="T191" i="10"/>
  <c r="AC190" i="10"/>
  <c r="AB190" i="10"/>
  <c r="AA190" i="10"/>
  <c r="Z190" i="10"/>
  <c r="Y190" i="10"/>
  <c r="X190" i="10"/>
  <c r="W190" i="10"/>
  <c r="V190" i="10"/>
  <c r="U190" i="10"/>
  <c r="T190" i="10"/>
  <c r="AE190" i="10" s="1"/>
  <c r="Z189" i="10"/>
  <c r="X189" i="10"/>
  <c r="V189" i="10"/>
  <c r="U189" i="10"/>
  <c r="AC188" i="10"/>
  <c r="AB188" i="10"/>
  <c r="AA188" i="10"/>
  <c r="Z188" i="10"/>
  <c r="Y188" i="10"/>
  <c r="X188" i="10"/>
  <c r="W188" i="10"/>
  <c r="V188" i="10"/>
  <c r="U188" i="10"/>
  <c r="T188" i="10"/>
  <c r="AC187" i="10"/>
  <c r="AB187" i="10"/>
  <c r="AA187" i="10"/>
  <c r="Z187" i="10"/>
  <c r="Y187" i="10"/>
  <c r="X187" i="10"/>
  <c r="W187" i="10"/>
  <c r="V187" i="10"/>
  <c r="U187" i="10"/>
  <c r="T187" i="10"/>
  <c r="AC186" i="10"/>
  <c r="AB186" i="10"/>
  <c r="AA186" i="10"/>
  <c r="Z186" i="10"/>
  <c r="Y186" i="10"/>
  <c r="X186" i="10"/>
  <c r="W186" i="10"/>
  <c r="V186" i="10"/>
  <c r="U186" i="10"/>
  <c r="T186" i="10"/>
  <c r="AC185" i="10"/>
  <c r="AB185" i="10"/>
  <c r="AA185" i="10"/>
  <c r="Z185" i="10"/>
  <c r="Y185" i="10"/>
  <c r="X185" i="10"/>
  <c r="W185" i="10"/>
  <c r="V185" i="10"/>
  <c r="U185" i="10"/>
  <c r="T185" i="10"/>
  <c r="AC184" i="10"/>
  <c r="AB184" i="10"/>
  <c r="AA184" i="10"/>
  <c r="Z184" i="10"/>
  <c r="Y184" i="10"/>
  <c r="X184" i="10"/>
  <c r="W184" i="10"/>
  <c r="V184" i="10"/>
  <c r="U184" i="10"/>
  <c r="T184" i="10"/>
  <c r="AC183" i="10"/>
  <c r="AB183" i="10"/>
  <c r="AA183" i="10"/>
  <c r="Z183" i="10"/>
  <c r="Y183" i="10"/>
  <c r="X183" i="10"/>
  <c r="W183" i="10"/>
  <c r="V183" i="10"/>
  <c r="U183" i="10"/>
  <c r="T183" i="10"/>
  <c r="AB182" i="10"/>
  <c r="Y182" i="10"/>
  <c r="X182" i="10"/>
  <c r="V182" i="10"/>
  <c r="U182" i="10"/>
  <c r="AD182" i="10" s="1"/>
  <c r="AB181" i="10"/>
  <c r="AA181" i="10"/>
  <c r="Z181" i="10"/>
  <c r="X181" i="10"/>
  <c r="V181" i="10"/>
  <c r="U181" i="10"/>
  <c r="AC180" i="10"/>
  <c r="AB180" i="10"/>
  <c r="AA180" i="10"/>
  <c r="Z180" i="10"/>
  <c r="Y180" i="10"/>
  <c r="X180" i="10"/>
  <c r="W180" i="10"/>
  <c r="V180" i="10"/>
  <c r="U180" i="10"/>
  <c r="T180" i="10"/>
  <c r="AC179" i="10"/>
  <c r="AB179" i="10"/>
  <c r="AA179" i="10"/>
  <c r="Z179" i="10"/>
  <c r="Y179" i="10"/>
  <c r="X179" i="10"/>
  <c r="W179" i="10"/>
  <c r="V179" i="10"/>
  <c r="U179" i="10"/>
  <c r="T179" i="10"/>
  <c r="AC178" i="10"/>
  <c r="AB178" i="10"/>
  <c r="AA178" i="10"/>
  <c r="Z178" i="10"/>
  <c r="Y178" i="10"/>
  <c r="X178" i="10"/>
  <c r="W178" i="10"/>
  <c r="V178" i="10"/>
  <c r="U178" i="10"/>
  <c r="T178" i="10"/>
  <c r="AC177" i="10"/>
  <c r="AB177" i="10"/>
  <c r="AA177" i="10"/>
  <c r="Z177" i="10"/>
  <c r="Y177" i="10"/>
  <c r="X177" i="10"/>
  <c r="W177" i="10"/>
  <c r="V177" i="10"/>
  <c r="U177" i="10"/>
  <c r="T177" i="10"/>
  <c r="AC176" i="10"/>
  <c r="AB176" i="10"/>
  <c r="AA176" i="10"/>
  <c r="Z176" i="10"/>
  <c r="Y176" i="10"/>
  <c r="X176" i="10"/>
  <c r="W176" i="10"/>
  <c r="V176" i="10"/>
  <c r="U176" i="10"/>
  <c r="T176" i="10"/>
  <c r="AC175" i="10"/>
  <c r="AB175" i="10"/>
  <c r="AA175" i="10"/>
  <c r="Z175" i="10"/>
  <c r="Y175" i="10"/>
  <c r="X175" i="10"/>
  <c r="W175" i="10"/>
  <c r="V175" i="10"/>
  <c r="U175" i="10"/>
  <c r="T175" i="10"/>
  <c r="AC174" i="10"/>
  <c r="AB174" i="10"/>
  <c r="AA174" i="10"/>
  <c r="Z174" i="10"/>
  <c r="Y174" i="10"/>
  <c r="X174" i="10"/>
  <c r="W174" i="10"/>
  <c r="V174" i="10"/>
  <c r="U174" i="10"/>
  <c r="T174" i="10"/>
  <c r="AC173" i="10"/>
  <c r="AB173" i="10"/>
  <c r="AA173" i="10"/>
  <c r="Z173" i="10"/>
  <c r="Y173" i="10"/>
  <c r="X173" i="10"/>
  <c r="W173" i="10"/>
  <c r="V173" i="10"/>
  <c r="U173" i="10"/>
  <c r="T173" i="10"/>
  <c r="AC172" i="10"/>
  <c r="AB172" i="10"/>
  <c r="AA172" i="10"/>
  <c r="Z172" i="10"/>
  <c r="Y172" i="10"/>
  <c r="X172" i="10"/>
  <c r="W172" i="10"/>
  <c r="V172" i="10"/>
  <c r="U172" i="10"/>
  <c r="T172" i="10"/>
  <c r="AC171" i="10"/>
  <c r="AB171" i="10"/>
  <c r="AA171" i="10"/>
  <c r="Z171" i="10"/>
  <c r="Y171" i="10"/>
  <c r="X171" i="10"/>
  <c r="W171" i="10"/>
  <c r="V171" i="10"/>
  <c r="U171" i="10"/>
  <c r="T171" i="10"/>
  <c r="AC170" i="10"/>
  <c r="AB170" i="10"/>
  <c r="AA170" i="10"/>
  <c r="Z170" i="10"/>
  <c r="Y170" i="10"/>
  <c r="X170" i="10"/>
  <c r="W170" i="10"/>
  <c r="V170" i="10"/>
  <c r="U170" i="10"/>
  <c r="T170" i="10"/>
  <c r="AC169" i="10"/>
  <c r="AB169" i="10"/>
  <c r="AA169" i="10"/>
  <c r="Z169" i="10"/>
  <c r="Y169" i="10"/>
  <c r="X169" i="10"/>
  <c r="W169" i="10"/>
  <c r="V169" i="10"/>
  <c r="U169" i="10"/>
  <c r="T169" i="10"/>
  <c r="AC168" i="10"/>
  <c r="AB168" i="10"/>
  <c r="AA168" i="10"/>
  <c r="Z168" i="10"/>
  <c r="Y168" i="10"/>
  <c r="X168" i="10"/>
  <c r="W168" i="10"/>
  <c r="V168" i="10"/>
  <c r="U168" i="10"/>
  <c r="T168" i="10"/>
  <c r="AC167" i="10"/>
  <c r="AB167" i="10"/>
  <c r="AA167" i="10"/>
  <c r="Z167" i="10"/>
  <c r="Y167" i="10"/>
  <c r="X167" i="10"/>
  <c r="W167" i="10"/>
  <c r="V167" i="10"/>
  <c r="U167" i="10"/>
  <c r="T167" i="10"/>
  <c r="AC166" i="10"/>
  <c r="AB166" i="10"/>
  <c r="AA166" i="10"/>
  <c r="Z166" i="10"/>
  <c r="Y166" i="10"/>
  <c r="X166" i="10"/>
  <c r="W166" i="10"/>
  <c r="V166" i="10"/>
  <c r="U166" i="10"/>
  <c r="T166" i="10"/>
  <c r="AC165" i="10"/>
  <c r="AB165" i="10"/>
  <c r="AA165" i="10"/>
  <c r="Z165" i="10"/>
  <c r="Y165" i="10"/>
  <c r="X165" i="10"/>
  <c r="W165" i="10"/>
  <c r="V165" i="10"/>
  <c r="U165" i="10"/>
  <c r="T165" i="10"/>
  <c r="AC164" i="10"/>
  <c r="AB164" i="10"/>
  <c r="AA164" i="10"/>
  <c r="Z164" i="10"/>
  <c r="Y164" i="10"/>
  <c r="X164" i="10"/>
  <c r="W164" i="10"/>
  <c r="V164" i="10"/>
  <c r="U164" i="10"/>
  <c r="T164" i="10"/>
  <c r="AC163" i="10"/>
  <c r="AB163" i="10"/>
  <c r="AA163" i="10"/>
  <c r="Z163" i="10"/>
  <c r="Y163" i="10"/>
  <c r="X163" i="10"/>
  <c r="W163" i="10"/>
  <c r="V163" i="10"/>
  <c r="U163" i="10"/>
  <c r="T163" i="10"/>
  <c r="AC162" i="10"/>
  <c r="AB162" i="10"/>
  <c r="AA162" i="10"/>
  <c r="Z162" i="10"/>
  <c r="Y162" i="10"/>
  <c r="X162" i="10"/>
  <c r="W162" i="10"/>
  <c r="V162" i="10"/>
  <c r="U162" i="10"/>
  <c r="T162" i="10"/>
  <c r="AC161" i="10"/>
  <c r="AB161" i="10"/>
  <c r="AA161" i="10"/>
  <c r="Z161" i="10"/>
  <c r="Y161" i="10"/>
  <c r="X161" i="10"/>
  <c r="W161" i="10"/>
  <c r="V161" i="10"/>
  <c r="U161" i="10"/>
  <c r="T161" i="10"/>
  <c r="AC160" i="10"/>
  <c r="AB160" i="10"/>
  <c r="AA160" i="10"/>
  <c r="Z160" i="10"/>
  <c r="Y160" i="10"/>
  <c r="X160" i="10"/>
  <c r="W160" i="10"/>
  <c r="V160" i="10"/>
  <c r="U160" i="10"/>
  <c r="T160" i="10"/>
  <c r="AC159" i="10"/>
  <c r="AB159" i="10"/>
  <c r="AA159" i="10"/>
  <c r="Z159" i="10"/>
  <c r="Y159" i="10"/>
  <c r="X159" i="10"/>
  <c r="W159" i="10"/>
  <c r="V159" i="10"/>
  <c r="U159" i="10"/>
  <c r="T159" i="10"/>
  <c r="AC158" i="10"/>
  <c r="AB158" i="10"/>
  <c r="AA158" i="10"/>
  <c r="Z158" i="10"/>
  <c r="Y158" i="10"/>
  <c r="X158" i="10"/>
  <c r="W158" i="10"/>
  <c r="V158" i="10"/>
  <c r="U158" i="10"/>
  <c r="T158" i="10"/>
  <c r="AC157" i="10"/>
  <c r="AB157" i="10"/>
  <c r="AA157" i="10"/>
  <c r="Z157" i="10"/>
  <c r="Y157" i="10"/>
  <c r="X157" i="10"/>
  <c r="AD157" i="10" s="1"/>
  <c r="W157" i="10"/>
  <c r="V157" i="10"/>
  <c r="U157" i="10"/>
  <c r="T157" i="10"/>
  <c r="AC156" i="10"/>
  <c r="AB156" i="10"/>
  <c r="AA156" i="10"/>
  <c r="Z156" i="10"/>
  <c r="Y156" i="10"/>
  <c r="X156" i="10"/>
  <c r="W156" i="10"/>
  <c r="V156" i="10"/>
  <c r="U156" i="10"/>
  <c r="T156" i="10"/>
  <c r="AC155" i="10"/>
  <c r="AB155" i="10"/>
  <c r="AA155" i="10"/>
  <c r="Z155" i="10"/>
  <c r="Y155" i="10"/>
  <c r="X155" i="10"/>
  <c r="W155" i="10"/>
  <c r="V155" i="10"/>
  <c r="U155" i="10"/>
  <c r="T155" i="10"/>
  <c r="AC154" i="10"/>
  <c r="AB154" i="10"/>
  <c r="AA154" i="10"/>
  <c r="Z154" i="10"/>
  <c r="Y154" i="10"/>
  <c r="X154" i="10"/>
  <c r="W154" i="10"/>
  <c r="V154" i="10"/>
  <c r="U154" i="10"/>
  <c r="T154" i="10"/>
  <c r="AB153" i="10"/>
  <c r="AA153" i="10"/>
  <c r="Z153" i="10"/>
  <c r="Y153" i="10"/>
  <c r="X153" i="10"/>
  <c r="W153" i="10"/>
  <c r="V153" i="10"/>
  <c r="U153" i="10"/>
  <c r="T153" i="10"/>
  <c r="AE152" i="10"/>
  <c r="AD152" i="10"/>
  <c r="AF152" i="10" s="1"/>
  <c r="AC151" i="10"/>
  <c r="AB151" i="10"/>
  <c r="AA151" i="10"/>
  <c r="Z151" i="10"/>
  <c r="Y151" i="10"/>
  <c r="X151" i="10"/>
  <c r="W151" i="10"/>
  <c r="V151" i="10"/>
  <c r="U151" i="10"/>
  <c r="T151" i="10"/>
  <c r="AC150" i="10"/>
  <c r="AB150" i="10"/>
  <c r="AA150" i="10"/>
  <c r="Z150" i="10"/>
  <c r="Y150" i="10"/>
  <c r="X150" i="10"/>
  <c r="W150" i="10"/>
  <c r="V150" i="10"/>
  <c r="U150" i="10"/>
  <c r="T150" i="10"/>
  <c r="AC149" i="10"/>
  <c r="AB149" i="10"/>
  <c r="AA149" i="10"/>
  <c r="Z149" i="10"/>
  <c r="Y149" i="10"/>
  <c r="X149" i="10"/>
  <c r="W149" i="10"/>
  <c r="V149" i="10"/>
  <c r="U149" i="10"/>
  <c r="T149" i="10"/>
  <c r="AC148" i="10"/>
  <c r="AB148" i="10"/>
  <c r="AA148" i="10"/>
  <c r="Z148" i="10"/>
  <c r="Y148" i="10"/>
  <c r="X148" i="10"/>
  <c r="W148" i="10"/>
  <c r="V148" i="10"/>
  <c r="U148" i="10"/>
  <c r="T148" i="10"/>
  <c r="AC147" i="10"/>
  <c r="AB147" i="10"/>
  <c r="AA147" i="10"/>
  <c r="Z147" i="10"/>
  <c r="Y147" i="10"/>
  <c r="X147" i="10"/>
  <c r="W147" i="10"/>
  <c r="V147" i="10"/>
  <c r="U147" i="10"/>
  <c r="T147" i="10"/>
  <c r="AC146" i="10"/>
  <c r="AB146" i="10"/>
  <c r="AA146" i="10"/>
  <c r="Z146" i="10"/>
  <c r="Y146" i="10"/>
  <c r="X146" i="10"/>
  <c r="W146" i="10"/>
  <c r="V146" i="10"/>
  <c r="U146" i="10"/>
  <c r="T146" i="10"/>
  <c r="AC145" i="10"/>
  <c r="AB145" i="10"/>
  <c r="AA145" i="10"/>
  <c r="Z145" i="10"/>
  <c r="Y145" i="10"/>
  <c r="X145" i="10"/>
  <c r="W145" i="10"/>
  <c r="V145" i="10"/>
  <c r="U145" i="10"/>
  <c r="T145" i="10"/>
  <c r="AC144" i="10"/>
  <c r="AB144" i="10"/>
  <c r="AA144" i="10"/>
  <c r="Z144" i="10"/>
  <c r="Y144" i="10"/>
  <c r="X144" i="10"/>
  <c r="W144" i="10"/>
  <c r="V144" i="10"/>
  <c r="U144" i="10"/>
  <c r="T144" i="10"/>
  <c r="AC143" i="10"/>
  <c r="AB143" i="10"/>
  <c r="AA143" i="10"/>
  <c r="Z143" i="10"/>
  <c r="Y143" i="10"/>
  <c r="X143" i="10"/>
  <c r="W143" i="10"/>
  <c r="V143" i="10"/>
  <c r="U143" i="10"/>
  <c r="T143" i="10"/>
  <c r="AC142" i="10"/>
  <c r="AB142" i="10"/>
  <c r="AA142" i="10"/>
  <c r="Z142" i="10"/>
  <c r="Y142" i="10"/>
  <c r="X142" i="10"/>
  <c r="W142" i="10"/>
  <c r="V142" i="10"/>
  <c r="U142" i="10"/>
  <c r="T142" i="10"/>
  <c r="AC141" i="10"/>
  <c r="AB141" i="10"/>
  <c r="AA141" i="10"/>
  <c r="Z141" i="10"/>
  <c r="Y141" i="10"/>
  <c r="X141" i="10"/>
  <c r="W141" i="10"/>
  <c r="V141" i="10"/>
  <c r="U141" i="10"/>
  <c r="T141" i="10"/>
  <c r="AC140" i="10"/>
  <c r="AB140" i="10"/>
  <c r="AA140" i="10"/>
  <c r="Z140" i="10"/>
  <c r="Y140" i="10"/>
  <c r="X140" i="10"/>
  <c r="W140" i="10"/>
  <c r="V140" i="10"/>
  <c r="U140" i="10"/>
  <c r="T140" i="10"/>
  <c r="AC139" i="10"/>
  <c r="AB139" i="10"/>
  <c r="AA139" i="10"/>
  <c r="Z139" i="10"/>
  <c r="Y139" i="10"/>
  <c r="X139" i="10"/>
  <c r="W139" i="10"/>
  <c r="V139" i="10"/>
  <c r="U139" i="10"/>
  <c r="T139" i="10"/>
  <c r="AC138" i="10"/>
  <c r="AB138" i="10"/>
  <c r="AA138" i="10"/>
  <c r="Z138" i="10"/>
  <c r="Y138" i="10"/>
  <c r="X138" i="10"/>
  <c r="W138" i="10"/>
  <c r="V138" i="10"/>
  <c r="U138" i="10"/>
  <c r="T138" i="10"/>
  <c r="AC137" i="10"/>
  <c r="AB137" i="10"/>
  <c r="AA137" i="10"/>
  <c r="Z137" i="10"/>
  <c r="Y137" i="10"/>
  <c r="X137" i="10"/>
  <c r="W137" i="10"/>
  <c r="V137" i="10"/>
  <c r="U137" i="10"/>
  <c r="T137" i="10"/>
  <c r="AC136" i="10"/>
  <c r="AB136" i="10"/>
  <c r="AA136" i="10"/>
  <c r="Z136" i="10"/>
  <c r="Y136" i="10"/>
  <c r="X136" i="10"/>
  <c r="W136" i="10"/>
  <c r="V136" i="10"/>
  <c r="U136" i="10"/>
  <c r="T136" i="10"/>
  <c r="AC135" i="10"/>
  <c r="AB135" i="10"/>
  <c r="AA135" i="10"/>
  <c r="Z135" i="10"/>
  <c r="Y135" i="10"/>
  <c r="X135" i="10"/>
  <c r="W135" i="10"/>
  <c r="V135" i="10"/>
  <c r="U135" i="10"/>
  <c r="T135" i="10"/>
  <c r="AC134" i="10"/>
  <c r="AB134" i="10"/>
  <c r="AA134" i="10"/>
  <c r="Z134" i="10"/>
  <c r="Y134" i="10"/>
  <c r="X134" i="10"/>
  <c r="W134" i="10"/>
  <c r="V134" i="10"/>
  <c r="U134" i="10"/>
  <c r="T134" i="10"/>
  <c r="AC133" i="10"/>
  <c r="AB133" i="10"/>
  <c r="AA133" i="10"/>
  <c r="Z133" i="10"/>
  <c r="Y133" i="10"/>
  <c r="X133" i="10"/>
  <c r="W133" i="10"/>
  <c r="V133" i="10"/>
  <c r="U133" i="10"/>
  <c r="T133" i="10"/>
  <c r="AC132" i="10"/>
  <c r="AB132" i="10"/>
  <c r="AA132" i="10"/>
  <c r="Z132" i="10"/>
  <c r="Y132" i="10"/>
  <c r="X132" i="10"/>
  <c r="W132" i="10"/>
  <c r="V132" i="10"/>
  <c r="U132" i="10"/>
  <c r="T132" i="10"/>
  <c r="AC131" i="10"/>
  <c r="AB131" i="10"/>
  <c r="AA131" i="10"/>
  <c r="Z131" i="10"/>
  <c r="Y131" i="10"/>
  <c r="X131" i="10"/>
  <c r="W131" i="10"/>
  <c r="V131" i="10"/>
  <c r="U131" i="10"/>
  <c r="T131" i="10"/>
  <c r="AC130" i="10"/>
  <c r="AB130" i="10"/>
  <c r="AA130" i="10"/>
  <c r="Z130" i="10"/>
  <c r="Y130" i="10"/>
  <c r="X130" i="10"/>
  <c r="W130" i="10"/>
  <c r="V130" i="10"/>
  <c r="U130" i="10"/>
  <c r="T130" i="10"/>
  <c r="AC129" i="10"/>
  <c r="AB129" i="10"/>
  <c r="AA129" i="10"/>
  <c r="Z129" i="10"/>
  <c r="Y129" i="10"/>
  <c r="X129" i="10"/>
  <c r="W129" i="10"/>
  <c r="V129" i="10"/>
  <c r="U129" i="10"/>
  <c r="T129" i="10"/>
  <c r="AC128" i="10"/>
  <c r="AB128" i="10"/>
  <c r="AA128" i="10"/>
  <c r="Z128" i="10"/>
  <c r="Y128" i="10"/>
  <c r="X128" i="10"/>
  <c r="W128" i="10"/>
  <c r="V128" i="10"/>
  <c r="U128" i="10"/>
  <c r="T128" i="10"/>
  <c r="AC127" i="10"/>
  <c r="AB127" i="10"/>
  <c r="AA127" i="10"/>
  <c r="Z127" i="10"/>
  <c r="Y127" i="10"/>
  <c r="X127" i="10"/>
  <c r="W127" i="10"/>
  <c r="V127" i="10"/>
  <c r="U127" i="10"/>
  <c r="T127" i="10"/>
  <c r="AC126" i="10"/>
  <c r="AB126" i="10"/>
  <c r="AA126" i="10"/>
  <c r="Z126" i="10"/>
  <c r="Y126" i="10"/>
  <c r="X126" i="10"/>
  <c r="W126" i="10"/>
  <c r="V126" i="10"/>
  <c r="U126" i="10"/>
  <c r="T126" i="10"/>
  <c r="AB125" i="10"/>
  <c r="Z125" i="10"/>
  <c r="Y125" i="10"/>
  <c r="X125" i="10"/>
  <c r="W125" i="10"/>
  <c r="V125" i="10"/>
  <c r="AC124" i="10"/>
  <c r="AB124" i="10"/>
  <c r="AA124" i="10"/>
  <c r="Z124" i="10"/>
  <c r="Y124" i="10"/>
  <c r="X124" i="10"/>
  <c r="W124" i="10"/>
  <c r="V124" i="10"/>
  <c r="U124" i="10"/>
  <c r="T124" i="10"/>
  <c r="AC123" i="10"/>
  <c r="AB123" i="10"/>
  <c r="AA123" i="10"/>
  <c r="Z123" i="10"/>
  <c r="Y123" i="10"/>
  <c r="X123" i="10"/>
  <c r="W123" i="10"/>
  <c r="V123" i="10"/>
  <c r="U123" i="10"/>
  <c r="T123" i="10"/>
  <c r="AC122" i="10"/>
  <c r="AB122" i="10"/>
  <c r="AA122" i="10"/>
  <c r="Z122" i="10"/>
  <c r="Y122" i="10"/>
  <c r="X122" i="10"/>
  <c r="W122" i="10"/>
  <c r="V122" i="10"/>
  <c r="U122" i="10"/>
  <c r="T122" i="10"/>
  <c r="AC121" i="10"/>
  <c r="AB121" i="10"/>
  <c r="AA121" i="10"/>
  <c r="Z121" i="10"/>
  <c r="Y121" i="10"/>
  <c r="X121" i="10"/>
  <c r="W121" i="10"/>
  <c r="V121" i="10"/>
  <c r="U121" i="10"/>
  <c r="T121" i="10"/>
  <c r="AC120" i="10"/>
  <c r="AB120" i="10"/>
  <c r="AA120" i="10"/>
  <c r="Z120" i="10"/>
  <c r="Y120" i="10"/>
  <c r="X120" i="10"/>
  <c r="W120" i="10"/>
  <c r="V120" i="10"/>
  <c r="U120" i="10"/>
  <c r="T120" i="10"/>
  <c r="AC119" i="10"/>
  <c r="AB119" i="10"/>
  <c r="AA119" i="10"/>
  <c r="Z119" i="10"/>
  <c r="Y119" i="10"/>
  <c r="X119" i="10"/>
  <c r="W119" i="10"/>
  <c r="V119" i="10"/>
  <c r="U119" i="10"/>
  <c r="T119" i="10"/>
  <c r="AA118" i="10"/>
  <c r="Z118" i="10"/>
  <c r="Y118" i="10"/>
  <c r="X118" i="10"/>
  <c r="W118" i="10"/>
  <c r="V118" i="10"/>
  <c r="U118" i="10"/>
  <c r="AC117" i="10"/>
  <c r="AB117" i="10"/>
  <c r="AA117" i="10"/>
  <c r="Z117" i="10"/>
  <c r="Y117" i="10"/>
  <c r="X117" i="10"/>
  <c r="W117" i="10"/>
  <c r="V117" i="10"/>
  <c r="U117" i="10"/>
  <c r="T117" i="10"/>
  <c r="AC116" i="10"/>
  <c r="AB116" i="10"/>
  <c r="AA116" i="10"/>
  <c r="Z116" i="10"/>
  <c r="Y116" i="10"/>
  <c r="X116" i="10"/>
  <c r="W116" i="10"/>
  <c r="V116" i="10"/>
  <c r="U116" i="10"/>
  <c r="T116" i="10"/>
  <c r="AC115" i="10"/>
  <c r="AB115" i="10"/>
  <c r="AA115" i="10"/>
  <c r="Z115" i="10"/>
  <c r="Y115" i="10"/>
  <c r="X115" i="10"/>
  <c r="W115" i="10"/>
  <c r="V115" i="10"/>
  <c r="U115" i="10"/>
  <c r="T115" i="10"/>
  <c r="AC114" i="10"/>
  <c r="AB114" i="10"/>
  <c r="AA114" i="10"/>
  <c r="Z114" i="10"/>
  <c r="Y114" i="10"/>
  <c r="X114" i="10"/>
  <c r="W114" i="10"/>
  <c r="V114" i="10"/>
  <c r="U114" i="10"/>
  <c r="AD114" i="10" s="1"/>
  <c r="T114" i="10"/>
  <c r="AC113" i="10"/>
  <c r="AB113" i="10"/>
  <c r="AA113" i="10"/>
  <c r="Z113" i="10"/>
  <c r="Y113" i="10"/>
  <c r="X113" i="10"/>
  <c r="W113" i="10"/>
  <c r="V113" i="10"/>
  <c r="U113" i="10"/>
  <c r="T113" i="10"/>
  <c r="AC112" i="10"/>
  <c r="AB112" i="10"/>
  <c r="AA112" i="10"/>
  <c r="Z112" i="10"/>
  <c r="Y112" i="10"/>
  <c r="X112" i="10"/>
  <c r="W112" i="10"/>
  <c r="V112" i="10"/>
  <c r="U112" i="10"/>
  <c r="T112" i="10"/>
  <c r="AC111" i="10"/>
  <c r="AB111" i="10"/>
  <c r="AA111" i="10"/>
  <c r="Z111" i="10"/>
  <c r="Y111" i="10"/>
  <c r="X111" i="10"/>
  <c r="W111" i="10"/>
  <c r="V111" i="10"/>
  <c r="U111" i="10"/>
  <c r="T111" i="10"/>
  <c r="AC110" i="10"/>
  <c r="AB110" i="10"/>
  <c r="AA110" i="10"/>
  <c r="Z110" i="10"/>
  <c r="Y110" i="10"/>
  <c r="X110" i="10"/>
  <c r="W110" i="10"/>
  <c r="V110" i="10"/>
  <c r="U110" i="10"/>
  <c r="T110" i="10"/>
  <c r="AC109" i="10"/>
  <c r="AB109" i="10"/>
  <c r="AA109" i="10"/>
  <c r="Z109" i="10"/>
  <c r="Y109" i="10"/>
  <c r="X109" i="10"/>
  <c r="W109" i="10"/>
  <c r="V109" i="10"/>
  <c r="U109" i="10"/>
  <c r="T109" i="10"/>
  <c r="AC108" i="10"/>
  <c r="AB108" i="10"/>
  <c r="AA108" i="10"/>
  <c r="Z108" i="10"/>
  <c r="Y108" i="10"/>
  <c r="X108" i="10"/>
  <c r="W108" i="10"/>
  <c r="V108" i="10"/>
  <c r="U108" i="10"/>
  <c r="T108" i="10"/>
  <c r="AC107" i="10"/>
  <c r="AB107" i="10"/>
  <c r="AA107" i="10"/>
  <c r="Z107" i="10"/>
  <c r="Y107" i="10"/>
  <c r="X107" i="10"/>
  <c r="W107" i="10"/>
  <c r="V107" i="10"/>
  <c r="U107" i="10"/>
  <c r="T107" i="10"/>
  <c r="AC106" i="10"/>
  <c r="AB106" i="10"/>
  <c r="AA106" i="10"/>
  <c r="Z106" i="10"/>
  <c r="Y106" i="10"/>
  <c r="X106" i="10"/>
  <c r="W106" i="10"/>
  <c r="V106" i="10"/>
  <c r="U106" i="10"/>
  <c r="T106" i="10"/>
  <c r="AC105" i="10"/>
  <c r="AB105" i="10"/>
  <c r="AA105" i="10"/>
  <c r="Z105" i="10"/>
  <c r="Y105" i="10"/>
  <c r="X105" i="10"/>
  <c r="W105" i="10"/>
  <c r="V105" i="10"/>
  <c r="U105" i="10"/>
  <c r="T105" i="10"/>
  <c r="AC104" i="10"/>
  <c r="AB104" i="10"/>
  <c r="AA104" i="10"/>
  <c r="Z104" i="10"/>
  <c r="Y104" i="10"/>
  <c r="X104" i="10"/>
  <c r="W104" i="10"/>
  <c r="V104" i="10"/>
  <c r="U104" i="10"/>
  <c r="T104" i="10"/>
  <c r="AC103" i="10"/>
  <c r="AB103" i="10"/>
  <c r="AA103" i="10"/>
  <c r="Z103" i="10"/>
  <c r="Y103" i="10"/>
  <c r="X103" i="10"/>
  <c r="W103" i="10"/>
  <c r="V103" i="10"/>
  <c r="U103" i="10"/>
  <c r="T103" i="10"/>
  <c r="AC102" i="10"/>
  <c r="AB102" i="10"/>
  <c r="AA102" i="10"/>
  <c r="Z102" i="10"/>
  <c r="Y102" i="10"/>
  <c r="X102" i="10"/>
  <c r="W102" i="10"/>
  <c r="V102" i="10"/>
  <c r="U102" i="10"/>
  <c r="T102" i="10"/>
  <c r="AC101" i="10"/>
  <c r="AB101" i="10"/>
  <c r="AA101" i="10"/>
  <c r="Z101" i="10"/>
  <c r="Y101" i="10"/>
  <c r="X101" i="10"/>
  <c r="W101" i="10"/>
  <c r="V101" i="10"/>
  <c r="U101" i="10"/>
  <c r="T101" i="10"/>
  <c r="AC100" i="10"/>
  <c r="AB100" i="10"/>
  <c r="AA100" i="10"/>
  <c r="Z100" i="10"/>
  <c r="Y100" i="10"/>
  <c r="X100" i="10"/>
  <c r="W100" i="10"/>
  <c r="V100" i="10"/>
  <c r="U100" i="10"/>
  <c r="T100" i="10"/>
  <c r="AC99" i="10"/>
  <c r="AB99" i="10"/>
  <c r="AA99" i="10"/>
  <c r="Z99" i="10"/>
  <c r="Y99" i="10"/>
  <c r="X99" i="10"/>
  <c r="W99" i="10"/>
  <c r="V99" i="10"/>
  <c r="U99" i="10"/>
  <c r="T99" i="10"/>
  <c r="AC98" i="10"/>
  <c r="AB98" i="10"/>
  <c r="AA98" i="10"/>
  <c r="Z98" i="10"/>
  <c r="Y98" i="10"/>
  <c r="X98" i="10"/>
  <c r="W98" i="10"/>
  <c r="V98" i="10"/>
  <c r="U98" i="10"/>
  <c r="T98" i="10"/>
  <c r="AC97" i="10"/>
  <c r="AB97" i="10"/>
  <c r="AA97" i="10"/>
  <c r="Z97" i="10"/>
  <c r="Y97" i="10"/>
  <c r="X97" i="10"/>
  <c r="W97" i="10"/>
  <c r="V97" i="10"/>
  <c r="U97" i="10"/>
  <c r="T97" i="10"/>
  <c r="AC96" i="10"/>
  <c r="AB96" i="10"/>
  <c r="AA96" i="10"/>
  <c r="Z96" i="10"/>
  <c r="Y96" i="10"/>
  <c r="X96" i="10"/>
  <c r="W96" i="10"/>
  <c r="V96" i="10"/>
  <c r="U96" i="10"/>
  <c r="T96" i="10"/>
  <c r="AC95" i="10"/>
  <c r="AB95" i="10"/>
  <c r="AA95" i="10"/>
  <c r="Z95" i="10"/>
  <c r="Y95" i="10"/>
  <c r="X95" i="10"/>
  <c r="W95" i="10"/>
  <c r="V95" i="10"/>
  <c r="U95" i="10"/>
  <c r="T95" i="10"/>
  <c r="AC94" i="10"/>
  <c r="AB94" i="10"/>
  <c r="AA94" i="10"/>
  <c r="Z94" i="10"/>
  <c r="Y94" i="10"/>
  <c r="X94" i="10"/>
  <c r="W94" i="10"/>
  <c r="V94" i="10"/>
  <c r="U94" i="10"/>
  <c r="T94" i="10"/>
  <c r="AC93" i="10"/>
  <c r="AB93" i="10"/>
  <c r="AA93" i="10"/>
  <c r="Z93" i="10"/>
  <c r="Y93" i="10"/>
  <c r="X93" i="10"/>
  <c r="W93" i="10"/>
  <c r="V93" i="10"/>
  <c r="U93" i="10"/>
  <c r="T93" i="10"/>
  <c r="AC92" i="10"/>
  <c r="AB92" i="10"/>
  <c r="AA92" i="10"/>
  <c r="Z92" i="10"/>
  <c r="Y92" i="10"/>
  <c r="X92" i="10"/>
  <c r="W92" i="10"/>
  <c r="V92" i="10"/>
  <c r="U92" i="10"/>
  <c r="T92" i="10"/>
  <c r="AC91" i="10"/>
  <c r="AB91" i="10"/>
  <c r="AA91" i="10"/>
  <c r="Z91" i="10"/>
  <c r="Y91" i="10"/>
  <c r="X91" i="10"/>
  <c r="W91" i="10"/>
  <c r="V91" i="10"/>
  <c r="U91" i="10"/>
  <c r="T91" i="10"/>
  <c r="AC90" i="10"/>
  <c r="AB90" i="10"/>
  <c r="AA90" i="10"/>
  <c r="Z90" i="10"/>
  <c r="Y90" i="10"/>
  <c r="X90" i="10"/>
  <c r="W90" i="10"/>
  <c r="V90" i="10"/>
  <c r="U90" i="10"/>
  <c r="T90" i="10"/>
  <c r="AC89" i="10"/>
  <c r="AB89" i="10"/>
  <c r="AA89" i="10"/>
  <c r="Z89" i="10"/>
  <c r="Y89" i="10"/>
  <c r="X89" i="10"/>
  <c r="W89" i="10"/>
  <c r="V89" i="10"/>
  <c r="U89" i="10"/>
  <c r="T89" i="10"/>
  <c r="AC88" i="10"/>
  <c r="AB88" i="10"/>
  <c r="AA88" i="10"/>
  <c r="Z88" i="10"/>
  <c r="Y88" i="10"/>
  <c r="X88" i="10"/>
  <c r="W88" i="10"/>
  <c r="V88" i="10"/>
  <c r="U88" i="10"/>
  <c r="T88" i="10"/>
  <c r="AC87" i="10"/>
  <c r="AB87" i="10"/>
  <c r="AA87" i="10"/>
  <c r="Z87" i="10"/>
  <c r="Y87" i="10"/>
  <c r="X87" i="10"/>
  <c r="W87" i="10"/>
  <c r="V87" i="10"/>
  <c r="U87" i="10"/>
  <c r="T87" i="10"/>
  <c r="AC86" i="10"/>
  <c r="AB86" i="10"/>
  <c r="AA86" i="10"/>
  <c r="Z86" i="10"/>
  <c r="Y86" i="10"/>
  <c r="X86" i="10"/>
  <c r="W86" i="10"/>
  <c r="V86" i="10"/>
  <c r="U86" i="10"/>
  <c r="T86" i="10"/>
  <c r="AC85" i="10"/>
  <c r="AB85" i="10"/>
  <c r="AA85" i="10"/>
  <c r="Z85" i="10"/>
  <c r="Y85" i="10"/>
  <c r="X85" i="10"/>
  <c r="W85" i="10"/>
  <c r="V85" i="10"/>
  <c r="U85" i="10"/>
  <c r="T85" i="10"/>
  <c r="AC84" i="10"/>
  <c r="AB84" i="10"/>
  <c r="AA84" i="10"/>
  <c r="Z84" i="10"/>
  <c r="Y84" i="10"/>
  <c r="X84" i="10"/>
  <c r="W84" i="10"/>
  <c r="V84" i="10"/>
  <c r="U84" i="10"/>
  <c r="T84" i="10"/>
  <c r="AC83" i="10"/>
  <c r="AB83" i="10"/>
  <c r="AA83" i="10"/>
  <c r="Z83" i="10"/>
  <c r="Y83" i="10"/>
  <c r="X83" i="10"/>
  <c r="W83" i="10"/>
  <c r="V83" i="10"/>
  <c r="U83" i="10"/>
  <c r="T83" i="10"/>
  <c r="AC82" i="10"/>
  <c r="AB82" i="10"/>
  <c r="AA82" i="10"/>
  <c r="Z82" i="10"/>
  <c r="Y82" i="10"/>
  <c r="X82" i="10"/>
  <c r="W82" i="10"/>
  <c r="V82" i="10"/>
  <c r="U82" i="10"/>
  <c r="T82" i="10"/>
  <c r="AC81" i="10"/>
  <c r="AB81" i="10"/>
  <c r="AA81" i="10"/>
  <c r="Z81" i="10"/>
  <c r="Y81" i="10"/>
  <c r="X81" i="10"/>
  <c r="W81" i="10"/>
  <c r="V81" i="10"/>
  <c r="U81" i="10"/>
  <c r="T81" i="10"/>
  <c r="AC80" i="10"/>
  <c r="AB80" i="10"/>
  <c r="AA80" i="10"/>
  <c r="Z80" i="10"/>
  <c r="Y80" i="10"/>
  <c r="X80" i="10"/>
  <c r="W80" i="10"/>
  <c r="V80" i="10"/>
  <c r="U80" i="10"/>
  <c r="T80" i="10"/>
  <c r="AB79" i="10"/>
  <c r="AA79" i="10"/>
  <c r="Z79" i="10"/>
  <c r="Y79" i="10"/>
  <c r="X79" i="10"/>
  <c r="W79" i="10"/>
  <c r="V79" i="10"/>
  <c r="U79" i="10"/>
  <c r="T79" i="10"/>
  <c r="Z78" i="10"/>
  <c r="Y78" i="10"/>
  <c r="X78" i="10"/>
  <c r="W78" i="10"/>
  <c r="U78" i="10"/>
  <c r="AC77" i="10"/>
  <c r="Z77" i="10"/>
  <c r="Y77" i="10"/>
  <c r="X77" i="10"/>
  <c r="W77" i="10"/>
  <c r="U77" i="10"/>
  <c r="AC76" i="10"/>
  <c r="AB76" i="10"/>
  <c r="AA76" i="10"/>
  <c r="Z76" i="10"/>
  <c r="Y76" i="10"/>
  <c r="X76" i="10"/>
  <c r="W76" i="10"/>
  <c r="V76" i="10"/>
  <c r="U76" i="10"/>
  <c r="T76" i="10"/>
  <c r="AC75" i="10"/>
  <c r="AB75" i="10"/>
  <c r="AA75" i="10"/>
  <c r="Z75" i="10"/>
  <c r="Y75" i="10"/>
  <c r="X75" i="10"/>
  <c r="W75" i="10"/>
  <c r="V75" i="10"/>
  <c r="U75" i="10"/>
  <c r="T75" i="10"/>
  <c r="AC74" i="10"/>
  <c r="AB74" i="10"/>
  <c r="AA74" i="10"/>
  <c r="Z74" i="10"/>
  <c r="Y74" i="10"/>
  <c r="X74" i="10"/>
  <c r="W74" i="10"/>
  <c r="V74" i="10"/>
  <c r="U74" i="10"/>
  <c r="T74" i="10"/>
  <c r="AC73" i="10"/>
  <c r="AB73" i="10"/>
  <c r="AA73" i="10"/>
  <c r="Z73" i="10"/>
  <c r="Y73" i="10"/>
  <c r="X73" i="10"/>
  <c r="W73" i="10"/>
  <c r="V73" i="10"/>
  <c r="U73" i="10"/>
  <c r="T73" i="10"/>
  <c r="AC72" i="10"/>
  <c r="AB72" i="10"/>
  <c r="AA72" i="10"/>
  <c r="Z72" i="10"/>
  <c r="Y72" i="10"/>
  <c r="X72" i="10"/>
  <c r="W72" i="10"/>
  <c r="V72" i="10"/>
  <c r="U72" i="10"/>
  <c r="T72" i="10"/>
  <c r="AC71" i="10"/>
  <c r="AB71" i="10"/>
  <c r="AA71" i="10"/>
  <c r="Z71" i="10"/>
  <c r="Y71" i="10"/>
  <c r="X71" i="10"/>
  <c r="W71" i="10"/>
  <c r="V71" i="10"/>
  <c r="U71" i="10"/>
  <c r="T71" i="10"/>
  <c r="AC70" i="10"/>
  <c r="AB70" i="10"/>
  <c r="AA70" i="10"/>
  <c r="Z70" i="10"/>
  <c r="Y70" i="10"/>
  <c r="X70" i="10"/>
  <c r="W70" i="10"/>
  <c r="V70" i="10"/>
  <c r="U70" i="10"/>
  <c r="T70" i="10"/>
  <c r="AC69" i="10"/>
  <c r="AB69" i="10"/>
  <c r="AA69" i="10"/>
  <c r="Z69" i="10"/>
  <c r="Y69" i="10"/>
  <c r="X69" i="10"/>
  <c r="W69" i="10"/>
  <c r="V69" i="10"/>
  <c r="U69" i="10"/>
  <c r="T69" i="10"/>
  <c r="AC68" i="10"/>
  <c r="AB68" i="10"/>
  <c r="AA68" i="10"/>
  <c r="Z68" i="10"/>
  <c r="Y68" i="10"/>
  <c r="X68" i="10"/>
  <c r="W68" i="10"/>
  <c r="V68" i="10"/>
  <c r="U68" i="10"/>
  <c r="T68" i="10"/>
  <c r="AC67" i="10"/>
  <c r="AB67" i="10"/>
  <c r="AA67" i="10"/>
  <c r="Z67" i="10"/>
  <c r="Y67" i="10"/>
  <c r="X67" i="10"/>
  <c r="W67" i="10"/>
  <c r="V67" i="10"/>
  <c r="U67" i="10"/>
  <c r="T67" i="10"/>
  <c r="AC66" i="10"/>
  <c r="AB66" i="10"/>
  <c r="AA66" i="10"/>
  <c r="Z66" i="10"/>
  <c r="Y66" i="10"/>
  <c r="X66" i="10"/>
  <c r="W66" i="10"/>
  <c r="V66" i="10"/>
  <c r="U66" i="10"/>
  <c r="T66" i="10"/>
  <c r="AC65" i="10"/>
  <c r="AB65" i="10"/>
  <c r="AA65" i="10"/>
  <c r="Z65" i="10"/>
  <c r="Y65" i="10"/>
  <c r="X65" i="10"/>
  <c r="W65" i="10"/>
  <c r="V65" i="10"/>
  <c r="U65" i="10"/>
  <c r="T65" i="10"/>
  <c r="AC64" i="10"/>
  <c r="AB64" i="10"/>
  <c r="AA64" i="10"/>
  <c r="Z64" i="10"/>
  <c r="Y64" i="10"/>
  <c r="X64" i="10"/>
  <c r="W64" i="10"/>
  <c r="V64" i="10"/>
  <c r="U64" i="10"/>
  <c r="T64" i="10"/>
  <c r="AE63" i="10"/>
  <c r="AD63" i="10"/>
  <c r="AC62" i="10"/>
  <c r="AB62" i="10"/>
  <c r="AA62" i="10"/>
  <c r="Z62" i="10"/>
  <c r="Y62" i="10"/>
  <c r="X62" i="10"/>
  <c r="W62" i="10"/>
  <c r="V62" i="10"/>
  <c r="U62" i="10"/>
  <c r="T62" i="10"/>
  <c r="AC61" i="10"/>
  <c r="AB61" i="10"/>
  <c r="AA61" i="10"/>
  <c r="Z61" i="10"/>
  <c r="Y61" i="10"/>
  <c r="X61" i="10"/>
  <c r="W61" i="10"/>
  <c r="V61" i="10"/>
  <c r="U61" i="10"/>
  <c r="T61" i="10"/>
  <c r="AC60" i="10"/>
  <c r="AB60" i="10"/>
  <c r="AA60" i="10"/>
  <c r="Z60" i="10"/>
  <c r="Y60" i="10"/>
  <c r="X60" i="10"/>
  <c r="W60" i="10"/>
  <c r="V60" i="10"/>
  <c r="U60" i="10"/>
  <c r="T60" i="10"/>
  <c r="AB59" i="10"/>
  <c r="AA59" i="10"/>
  <c r="Z59" i="10"/>
  <c r="Y59" i="10"/>
  <c r="X59" i="10"/>
  <c r="W59" i="10"/>
  <c r="V59" i="10"/>
  <c r="U59" i="10"/>
  <c r="T59" i="10"/>
  <c r="AB58" i="10"/>
  <c r="AA58" i="10"/>
  <c r="Z58" i="10"/>
  <c r="Y58" i="10"/>
  <c r="X58" i="10"/>
  <c r="W58" i="10"/>
  <c r="V58" i="10"/>
  <c r="AC57" i="10"/>
  <c r="AB57" i="10"/>
  <c r="AA57" i="10"/>
  <c r="Z57" i="10"/>
  <c r="Y57" i="10"/>
  <c r="X57" i="10"/>
  <c r="W57" i="10"/>
  <c r="V57" i="10"/>
  <c r="U57" i="10"/>
  <c r="T57" i="10"/>
  <c r="AB56" i="10"/>
  <c r="AA56" i="10"/>
  <c r="Z56" i="10"/>
  <c r="Y56" i="10"/>
  <c r="X56" i="10"/>
  <c r="W56" i="10"/>
  <c r="V56" i="10"/>
  <c r="U56" i="10"/>
  <c r="T56" i="10"/>
  <c r="AB55" i="10"/>
  <c r="AA55" i="10"/>
  <c r="Z55" i="10"/>
  <c r="Y55" i="10"/>
  <c r="X55" i="10"/>
  <c r="W55" i="10"/>
  <c r="V55" i="10"/>
  <c r="U55" i="10"/>
  <c r="T55" i="10"/>
  <c r="AC54" i="10"/>
  <c r="AB54" i="10"/>
  <c r="AA54" i="10"/>
  <c r="Z54" i="10"/>
  <c r="Y54" i="10"/>
  <c r="X54" i="10"/>
  <c r="W54" i="10"/>
  <c r="V54" i="10"/>
  <c r="U54" i="10"/>
  <c r="T54" i="10"/>
  <c r="AB53" i="10"/>
  <c r="AA53" i="10"/>
  <c r="Z53" i="10"/>
  <c r="Y53" i="10"/>
  <c r="X53" i="10"/>
  <c r="W53" i="10"/>
  <c r="V53" i="10"/>
  <c r="U53" i="10"/>
  <c r="T53" i="10"/>
  <c r="AC52" i="10"/>
  <c r="AB52" i="10"/>
  <c r="AA52" i="10"/>
  <c r="Z52" i="10"/>
  <c r="Y52" i="10"/>
  <c r="X52" i="10"/>
  <c r="W52" i="10"/>
  <c r="V52" i="10"/>
  <c r="U52" i="10"/>
  <c r="T52" i="10"/>
  <c r="AC51" i="10"/>
  <c r="AB51" i="10"/>
  <c r="AA51" i="10"/>
  <c r="Z51" i="10"/>
  <c r="Y51" i="10"/>
  <c r="X51" i="10"/>
  <c r="W51" i="10"/>
  <c r="V51" i="10"/>
  <c r="U51" i="10"/>
  <c r="T51" i="10"/>
  <c r="AC50" i="10"/>
  <c r="AB50" i="10"/>
  <c r="AA50" i="10"/>
  <c r="Z50" i="10"/>
  <c r="Y50" i="10"/>
  <c r="X50" i="10"/>
  <c r="W50" i="10"/>
  <c r="V50" i="10"/>
  <c r="U50" i="10"/>
  <c r="T50" i="10"/>
  <c r="AC49" i="10"/>
  <c r="AB49" i="10"/>
  <c r="AA49" i="10"/>
  <c r="Z49" i="10"/>
  <c r="Y49" i="10"/>
  <c r="X49" i="10"/>
  <c r="W49" i="10"/>
  <c r="V49" i="10"/>
  <c r="U49" i="10"/>
  <c r="T49" i="10"/>
  <c r="AC48" i="10"/>
  <c r="AB48" i="10"/>
  <c r="AA48" i="10"/>
  <c r="Z48" i="10"/>
  <c r="Y48" i="10"/>
  <c r="X48" i="10"/>
  <c r="W48" i="10"/>
  <c r="V48" i="10"/>
  <c r="U48" i="10"/>
  <c r="T48" i="10"/>
  <c r="AC47" i="10"/>
  <c r="AB47" i="10"/>
  <c r="AA47" i="10"/>
  <c r="Z47" i="10"/>
  <c r="Y47" i="10"/>
  <c r="X47" i="10"/>
  <c r="W47" i="10"/>
  <c r="V47" i="10"/>
  <c r="U47" i="10"/>
  <c r="T47" i="10"/>
  <c r="AC46" i="10"/>
  <c r="AB46" i="10"/>
  <c r="AA46" i="10"/>
  <c r="Z46" i="10"/>
  <c r="Y46" i="10"/>
  <c r="X46" i="10"/>
  <c r="W46" i="10"/>
  <c r="V46" i="10"/>
  <c r="U46" i="10"/>
  <c r="T46" i="10"/>
  <c r="AC45" i="10"/>
  <c r="AB45" i="10"/>
  <c r="AA45" i="10"/>
  <c r="Z45" i="10"/>
  <c r="Y45" i="10"/>
  <c r="X45" i="10"/>
  <c r="W45" i="10"/>
  <c r="V45" i="10"/>
  <c r="U45" i="10"/>
  <c r="T45" i="10"/>
  <c r="AC44" i="10"/>
  <c r="AB44" i="10"/>
  <c r="AA44" i="10"/>
  <c r="Z44" i="10"/>
  <c r="Y44" i="10"/>
  <c r="X44" i="10"/>
  <c r="W44" i="10"/>
  <c r="V44" i="10"/>
  <c r="U44" i="10"/>
  <c r="T44" i="10"/>
  <c r="AC43" i="10"/>
  <c r="AB43" i="10"/>
  <c r="AA43" i="10"/>
  <c r="Z43" i="10"/>
  <c r="Y43" i="10"/>
  <c r="X43" i="10"/>
  <c r="W43" i="10"/>
  <c r="V43" i="10"/>
  <c r="U43" i="10"/>
  <c r="T43" i="10"/>
  <c r="AC42" i="10"/>
  <c r="AB42" i="10"/>
  <c r="AA42" i="10"/>
  <c r="Z42" i="10"/>
  <c r="Y42" i="10"/>
  <c r="X42" i="10"/>
  <c r="W42" i="10"/>
  <c r="V42" i="10"/>
  <c r="U42" i="10"/>
  <c r="T42" i="10"/>
  <c r="AC41" i="10"/>
  <c r="AB41" i="10"/>
  <c r="AA41" i="10"/>
  <c r="Z41" i="10"/>
  <c r="Y41" i="10"/>
  <c r="X41" i="10"/>
  <c r="W41" i="10"/>
  <c r="V41" i="10"/>
  <c r="U41" i="10"/>
  <c r="T41" i="10"/>
  <c r="AC40" i="10"/>
  <c r="AB40" i="10"/>
  <c r="AA40" i="10"/>
  <c r="Z40" i="10"/>
  <c r="Y40" i="10"/>
  <c r="X40" i="10"/>
  <c r="W40" i="10"/>
  <c r="V40" i="10"/>
  <c r="U40" i="10"/>
  <c r="T40" i="10"/>
  <c r="AC39" i="10"/>
  <c r="AB39" i="10"/>
  <c r="AA39" i="10"/>
  <c r="Z39" i="10"/>
  <c r="Y39" i="10"/>
  <c r="X39" i="10"/>
  <c r="W39" i="10"/>
  <c r="V39" i="10"/>
  <c r="U39" i="10"/>
  <c r="T39" i="10"/>
  <c r="AC38" i="10"/>
  <c r="AB38" i="10"/>
  <c r="AA38" i="10"/>
  <c r="Z38" i="10"/>
  <c r="Y38" i="10"/>
  <c r="X38" i="10"/>
  <c r="W38" i="10"/>
  <c r="V38" i="10"/>
  <c r="U38" i="10"/>
  <c r="T38" i="10"/>
  <c r="AC37" i="10"/>
  <c r="AB37" i="10"/>
  <c r="AA37" i="10"/>
  <c r="Z37" i="10"/>
  <c r="Y37" i="10"/>
  <c r="X37" i="10"/>
  <c r="W37" i="10"/>
  <c r="V37" i="10"/>
  <c r="U37" i="10"/>
  <c r="T37" i="10"/>
  <c r="AC36" i="10"/>
  <c r="AB36" i="10"/>
  <c r="AA36" i="10"/>
  <c r="Z36" i="10"/>
  <c r="Y36" i="10"/>
  <c r="X36" i="10"/>
  <c r="W36" i="10"/>
  <c r="V36" i="10"/>
  <c r="U36" i="10"/>
  <c r="T36" i="10"/>
  <c r="AC35" i="10"/>
  <c r="AB35" i="10"/>
  <c r="AA35" i="10"/>
  <c r="Z35" i="10"/>
  <c r="Y35" i="10"/>
  <c r="X35" i="10"/>
  <c r="W35" i="10"/>
  <c r="V35" i="10"/>
  <c r="U35" i="10"/>
  <c r="T35" i="10"/>
  <c r="AC34" i="10"/>
  <c r="AB34" i="10"/>
  <c r="AA34" i="10"/>
  <c r="Z34" i="10"/>
  <c r="Y34" i="10"/>
  <c r="X34" i="10"/>
  <c r="W34" i="10"/>
  <c r="V34" i="10"/>
  <c r="U34" i="10"/>
  <c r="T34" i="10"/>
  <c r="AC33" i="10"/>
  <c r="AB33" i="10"/>
  <c r="AA33" i="10"/>
  <c r="Z33" i="10"/>
  <c r="Y33" i="10"/>
  <c r="X33" i="10"/>
  <c r="W33" i="10"/>
  <c r="V33" i="10"/>
  <c r="U33" i="10"/>
  <c r="T33" i="10"/>
  <c r="AC32" i="10"/>
  <c r="AB32" i="10"/>
  <c r="AA32" i="10"/>
  <c r="Z32" i="10"/>
  <c r="Y32" i="10"/>
  <c r="X32" i="10"/>
  <c r="AD32" i="10" s="1"/>
  <c r="W32" i="10"/>
  <c r="V32" i="10"/>
  <c r="U32" i="10"/>
  <c r="T32" i="10"/>
  <c r="AC31" i="10"/>
  <c r="AB31" i="10"/>
  <c r="AA31" i="10"/>
  <c r="Z31" i="10"/>
  <c r="Y31" i="10"/>
  <c r="X31" i="10"/>
  <c r="W31" i="10"/>
  <c r="V31" i="10"/>
  <c r="U31" i="10"/>
  <c r="T31" i="10"/>
  <c r="AC30" i="10"/>
  <c r="AB30" i="10"/>
  <c r="AA30" i="10"/>
  <c r="Z30" i="10"/>
  <c r="Y30" i="10"/>
  <c r="X30" i="10"/>
  <c r="W30" i="10"/>
  <c r="V30" i="10"/>
  <c r="U30" i="10"/>
  <c r="T30" i="10"/>
  <c r="AC29" i="10"/>
  <c r="AB29" i="10"/>
  <c r="AA29" i="10"/>
  <c r="Z29" i="10"/>
  <c r="Y29" i="10"/>
  <c r="X29" i="10"/>
  <c r="W29" i="10"/>
  <c r="V29" i="10"/>
  <c r="U29" i="10"/>
  <c r="T29" i="10"/>
  <c r="AC28" i="10"/>
  <c r="AB28" i="10"/>
  <c r="AA28" i="10"/>
  <c r="Z28" i="10"/>
  <c r="Y28" i="10"/>
  <c r="X28" i="10"/>
  <c r="W28" i="10"/>
  <c r="V28" i="10"/>
  <c r="U28" i="10"/>
  <c r="T28" i="10"/>
  <c r="AB27" i="10"/>
  <c r="AA27" i="10"/>
  <c r="Z27" i="10"/>
  <c r="Y27" i="10"/>
  <c r="X27" i="10"/>
  <c r="W27" i="10"/>
  <c r="V27" i="10"/>
  <c r="U27" i="10"/>
  <c r="T27" i="10"/>
  <c r="AC26" i="10"/>
  <c r="AB26" i="10"/>
  <c r="AA26" i="10"/>
  <c r="Z26" i="10"/>
  <c r="Y26" i="10"/>
  <c r="X26" i="10"/>
  <c r="W26" i="10"/>
  <c r="V26" i="10"/>
  <c r="U26" i="10"/>
  <c r="T26" i="10"/>
  <c r="AC25" i="10"/>
  <c r="AB25" i="10"/>
  <c r="AA25" i="10"/>
  <c r="Z25" i="10"/>
  <c r="Y25" i="10"/>
  <c r="X25" i="10"/>
  <c r="W25" i="10"/>
  <c r="V25" i="10"/>
  <c r="U25" i="10"/>
  <c r="T25" i="10"/>
  <c r="AC24" i="10"/>
  <c r="AB24" i="10"/>
  <c r="AA24" i="10"/>
  <c r="Z24" i="10"/>
  <c r="Y24" i="10"/>
  <c r="X24" i="10"/>
  <c r="W24" i="10"/>
  <c r="V24" i="10"/>
  <c r="U24" i="10"/>
  <c r="T24" i="10"/>
  <c r="AC23" i="10"/>
  <c r="AB23" i="10"/>
  <c r="AA23" i="10"/>
  <c r="Z23" i="10"/>
  <c r="Y23" i="10"/>
  <c r="X23" i="10"/>
  <c r="W23" i="10"/>
  <c r="V23" i="10"/>
  <c r="U23" i="10"/>
  <c r="T23" i="10"/>
  <c r="AC22" i="10"/>
  <c r="AB22" i="10"/>
  <c r="AA22" i="10"/>
  <c r="Z22" i="10"/>
  <c r="Y22" i="10"/>
  <c r="X22" i="10"/>
  <c r="W22" i="10"/>
  <c r="V22" i="10"/>
  <c r="U22" i="10"/>
  <c r="T22" i="10"/>
  <c r="AC21" i="10"/>
  <c r="AB21" i="10"/>
  <c r="AA21" i="10"/>
  <c r="Z21" i="10"/>
  <c r="Y21" i="10"/>
  <c r="X21" i="10"/>
  <c r="W21" i="10"/>
  <c r="V21" i="10"/>
  <c r="U21" i="10"/>
  <c r="T21" i="10"/>
  <c r="AC20" i="10"/>
  <c r="AB20" i="10"/>
  <c r="AA20" i="10"/>
  <c r="Z20" i="10"/>
  <c r="Y20" i="10"/>
  <c r="X20" i="10"/>
  <c r="W20" i="10"/>
  <c r="V20" i="10"/>
  <c r="U20" i="10"/>
  <c r="T20" i="10"/>
  <c r="AC19" i="10"/>
  <c r="AB19" i="10"/>
  <c r="AA19" i="10"/>
  <c r="Z19" i="10"/>
  <c r="Y19" i="10"/>
  <c r="X19" i="10"/>
  <c r="W19" i="10"/>
  <c r="V19" i="10"/>
  <c r="U19" i="10"/>
  <c r="T19" i="10"/>
  <c r="AC18" i="10"/>
  <c r="AB18" i="10"/>
  <c r="AA18" i="10"/>
  <c r="Z18" i="10"/>
  <c r="Y18" i="10"/>
  <c r="X18" i="10"/>
  <c r="W18" i="10"/>
  <c r="V18" i="10"/>
  <c r="U18" i="10"/>
  <c r="T18" i="10"/>
  <c r="AC17" i="10"/>
  <c r="AB17" i="10"/>
  <c r="AA17" i="10"/>
  <c r="Z17" i="10"/>
  <c r="Y17" i="10"/>
  <c r="X17" i="10"/>
  <c r="W17" i="10"/>
  <c r="V17" i="10"/>
  <c r="U17" i="10"/>
  <c r="T17" i="10"/>
  <c r="AE16" i="10" l="1"/>
  <c r="AE15" i="10"/>
  <c r="AF9" i="10"/>
  <c r="AE13" i="10"/>
  <c r="AD16" i="10"/>
  <c r="AD13" i="10"/>
  <c r="AF13" i="10" s="1"/>
  <c r="AD14" i="10"/>
  <c r="AE4" i="10"/>
  <c r="AD15" i="10"/>
  <c r="AD4" i="10"/>
  <c r="AE8" i="10"/>
  <c r="AE5" i="10"/>
  <c r="AE6" i="10"/>
  <c r="AD6" i="10"/>
  <c r="AD8" i="10"/>
  <c r="AF10" i="10"/>
  <c r="AD5" i="10"/>
  <c r="AE7" i="10"/>
  <c r="AF7" i="10" s="1"/>
  <c r="AD33" i="10"/>
  <c r="AD57" i="10"/>
  <c r="AD77" i="10"/>
  <c r="AD2" i="10"/>
  <c r="AD7" i="10"/>
  <c r="AD11" i="10"/>
  <c r="AE3" i="10"/>
  <c r="AE2" i="10"/>
  <c r="AD3" i="10"/>
  <c r="AE11" i="10"/>
  <c r="AE14" i="10"/>
  <c r="AD46" i="10"/>
  <c r="AE155" i="10"/>
  <c r="AE158" i="10"/>
  <c r="AE186" i="10"/>
  <c r="AD187" i="10"/>
  <c r="AD204" i="10"/>
  <c r="AD118" i="10"/>
  <c r="AE120" i="10"/>
  <c r="AE131" i="10"/>
  <c r="AD133" i="10"/>
  <c r="AE151" i="10"/>
  <c r="AE184" i="10"/>
  <c r="AE115" i="10"/>
  <c r="AE116" i="10"/>
  <c r="AE182" i="10"/>
  <c r="AF182" i="10" s="1"/>
  <c r="AE57" i="10"/>
  <c r="AD59" i="10"/>
  <c r="AE67" i="10"/>
  <c r="AE68" i="10"/>
  <c r="AE96" i="10"/>
  <c r="AE101" i="10"/>
  <c r="AE105" i="10"/>
  <c r="AD107" i="10"/>
  <c r="AE189" i="10"/>
  <c r="AD39" i="10"/>
  <c r="AE41" i="10"/>
  <c r="AD60" i="10"/>
  <c r="AD76" i="10"/>
  <c r="AE78" i="10"/>
  <c r="AD81" i="10"/>
  <c r="AD97" i="10"/>
  <c r="AD117" i="10"/>
  <c r="AE54" i="10"/>
  <c r="AE93" i="10"/>
  <c r="AD113" i="10"/>
  <c r="AD141" i="10"/>
  <c r="AD147" i="10"/>
  <c r="AE171" i="10"/>
  <c r="AE196" i="10"/>
  <c r="AD28" i="10"/>
  <c r="AE50" i="10"/>
  <c r="AE72" i="10"/>
  <c r="AD94" i="10"/>
  <c r="AD106" i="10"/>
  <c r="AD142" i="10"/>
  <c r="AD172" i="10"/>
  <c r="AD180" i="10"/>
  <c r="AD51" i="10"/>
  <c r="AD19" i="10"/>
  <c r="AD42" i="10"/>
  <c r="AE44" i="10"/>
  <c r="AE71" i="10"/>
  <c r="AE99" i="10"/>
  <c r="AD132" i="10"/>
  <c r="AE159" i="10"/>
  <c r="AE162" i="10"/>
  <c r="AD186" i="10"/>
  <c r="AE20" i="10"/>
  <c r="AD36" i="10"/>
  <c r="AD88" i="10"/>
  <c r="AE112" i="10"/>
  <c r="AD158" i="10"/>
  <c r="AD193" i="10"/>
  <c r="AD203" i="10"/>
  <c r="AD228" i="10"/>
  <c r="AF228" i="10" s="1"/>
  <c r="AE30" i="10"/>
  <c r="AD53" i="10"/>
  <c r="AE65" i="10"/>
  <c r="AE180" i="10"/>
  <c r="AD34" i="10"/>
  <c r="AD52" i="10"/>
  <c r="AE56" i="10"/>
  <c r="AD73" i="10"/>
  <c r="AD90" i="10"/>
  <c r="AD138" i="10"/>
  <c r="AD156" i="10"/>
  <c r="AD183" i="10"/>
  <c r="AD18" i="10"/>
  <c r="AD22" i="10"/>
  <c r="AD72" i="10"/>
  <c r="AE91" i="10"/>
  <c r="AE119" i="10"/>
  <c r="AD148" i="10"/>
  <c r="AD167" i="10"/>
  <c r="AE168" i="10"/>
  <c r="AE169" i="10"/>
  <c r="AD179" i="10"/>
  <c r="AD200" i="10"/>
  <c r="AD212" i="10"/>
  <c r="AD213" i="10"/>
  <c r="AE215" i="10"/>
  <c r="AD216" i="10"/>
  <c r="AD220" i="10"/>
  <c r="AE225" i="10"/>
  <c r="AD227" i="10"/>
  <c r="AE23" i="10"/>
  <c r="AE47" i="10"/>
  <c r="AD49" i="10"/>
  <c r="AD70" i="10"/>
  <c r="AD83" i="10"/>
  <c r="AE114" i="10"/>
  <c r="AF114" i="10" s="1"/>
  <c r="AE137" i="10"/>
  <c r="AD165" i="10"/>
  <c r="AD189" i="10"/>
  <c r="AF189" i="10" s="1"/>
  <c r="AD206" i="10"/>
  <c r="AE217" i="10"/>
  <c r="AD47" i="10"/>
  <c r="AE26" i="10"/>
  <c r="AD50" i="10"/>
  <c r="AE32" i="10"/>
  <c r="AF32" i="10" s="1"/>
  <c r="AE35" i="10"/>
  <c r="AD79" i="10"/>
  <c r="AE80" i="10"/>
  <c r="AE82" i="10"/>
  <c r="AE84" i="10"/>
  <c r="AE89" i="10"/>
  <c r="AE109" i="10"/>
  <c r="AE126" i="10"/>
  <c r="AE138" i="10"/>
  <c r="AE142" i="10"/>
  <c r="AE179" i="10"/>
  <c r="AE183" i="10"/>
  <c r="AE198" i="10"/>
  <c r="AF200" i="10"/>
  <c r="AE202" i="10"/>
  <c r="AF202" i="10" s="1"/>
  <c r="AD35" i="10"/>
  <c r="AD80" i="10"/>
  <c r="AE83" i="10"/>
  <c r="AE86" i="10"/>
  <c r="AE104" i="10"/>
  <c r="AD120" i="10"/>
  <c r="AE122" i="10"/>
  <c r="AD125" i="10"/>
  <c r="AD126" i="10"/>
  <c r="AF126" i="10" s="1"/>
  <c r="AE128" i="10"/>
  <c r="AE178" i="10"/>
  <c r="AE193" i="10"/>
  <c r="AE39" i="10"/>
  <c r="AE94" i="10"/>
  <c r="AE147" i="10"/>
  <c r="AE166" i="10"/>
  <c r="AD171" i="10"/>
  <c r="AE176" i="10"/>
  <c r="AD209" i="10"/>
  <c r="AD21" i="10"/>
  <c r="AD25" i="10"/>
  <c r="AD58" i="10"/>
  <c r="AD62" i="10"/>
  <c r="AD67" i="10"/>
  <c r="AF67" i="10" s="1"/>
  <c r="AD85" i="10"/>
  <c r="AD95" i="10"/>
  <c r="AD122" i="10"/>
  <c r="AE129" i="10"/>
  <c r="AE134" i="10"/>
  <c r="AD144" i="10"/>
  <c r="AD154" i="10"/>
  <c r="AE165" i="10"/>
  <c r="AD173" i="10"/>
  <c r="AE199" i="10"/>
  <c r="AE210" i="10"/>
  <c r="AE223" i="10"/>
  <c r="AD224" i="10"/>
  <c r="AE46" i="10"/>
  <c r="AE76" i="10"/>
  <c r="AF76" i="10" s="1"/>
  <c r="AE107" i="10"/>
  <c r="AE175" i="10"/>
  <c r="AD27" i="10"/>
  <c r="AE38" i="10"/>
  <c r="AE45" i="10"/>
  <c r="AD54" i="10"/>
  <c r="AE55" i="10"/>
  <c r="AE62" i="10"/>
  <c r="AD109" i="10"/>
  <c r="AD124" i="10"/>
  <c r="AD130" i="10"/>
  <c r="AE133" i="10"/>
  <c r="AE141" i="10"/>
  <c r="AD159" i="10"/>
  <c r="AE163" i="10"/>
  <c r="AE164" i="10"/>
  <c r="AE167" i="10"/>
  <c r="AD170" i="10"/>
  <c r="AD185" i="10"/>
  <c r="AD191" i="10"/>
  <c r="AE201" i="10"/>
  <c r="AE207" i="10"/>
  <c r="AE17" i="10"/>
  <c r="AE24" i="10"/>
  <c r="AE27" i="10"/>
  <c r="AD30" i="10"/>
  <c r="AE34" i="10"/>
  <c r="AE42" i="10"/>
  <c r="AF42" i="10" s="1"/>
  <c r="AD48" i="10"/>
  <c r="AE51" i="10"/>
  <c r="AE52" i="10"/>
  <c r="AD96" i="10"/>
  <c r="AD99" i="10"/>
  <c r="AD101" i="10"/>
  <c r="AE103" i="10"/>
  <c r="AD105" i="10"/>
  <c r="AD116" i="10"/>
  <c r="AF116" i="10" s="1"/>
  <c r="AE121" i="10"/>
  <c r="AD129" i="10"/>
  <c r="AD136" i="10"/>
  <c r="AE140" i="10"/>
  <c r="AE192" i="10"/>
  <c r="AE226" i="10"/>
  <c r="AD223" i="10"/>
  <c r="AD222" i="10"/>
  <c r="AE228" i="10"/>
  <c r="AE145" i="10"/>
  <c r="AE149" i="10"/>
  <c r="AE157" i="10"/>
  <c r="AF157" i="10" s="1"/>
  <c r="AD160" i="10"/>
  <c r="AD169" i="10"/>
  <c r="AD181" i="10"/>
  <c r="AE185" i="10"/>
  <c r="AD192" i="10"/>
  <c r="AE204" i="10"/>
  <c r="AF204" i="10" s="1"/>
  <c r="AE211" i="10"/>
  <c r="AE25" i="10"/>
  <c r="AE29" i="10"/>
  <c r="AE31" i="10"/>
  <c r="AE49" i="10"/>
  <c r="AE61" i="10"/>
  <c r="AE66" i="10"/>
  <c r="AD98" i="10"/>
  <c r="AD104" i="10"/>
  <c r="AD110" i="10"/>
  <c r="AE123" i="10"/>
  <c r="AE125" i="10"/>
  <c r="AE132" i="10"/>
  <c r="AD135" i="10"/>
  <c r="AE135" i="10"/>
  <c r="AD140" i="10"/>
  <c r="AF140" i="10" s="1"/>
  <c r="AD153" i="10"/>
  <c r="AE154" i="10"/>
  <c r="AE170" i="10"/>
  <c r="AE174" i="10"/>
  <c r="AE181" i="10"/>
  <c r="AD184" i="10"/>
  <c r="AD188" i="10"/>
  <c r="AD194" i="10"/>
  <c r="AF194" i="10" s="1"/>
  <c r="AD201" i="10"/>
  <c r="AD205" i="10"/>
  <c r="AD207" i="10"/>
  <c r="AD211" i="10"/>
  <c r="AD215" i="10"/>
  <c r="AD218" i="10"/>
  <c r="AE224" i="10"/>
  <c r="AE43" i="10"/>
  <c r="AF63" i="10"/>
  <c r="AD69" i="10"/>
  <c r="AD71" i="10"/>
  <c r="AE74" i="10"/>
  <c r="AD75" i="10"/>
  <c r="AE77" i="10"/>
  <c r="AF77" i="10" s="1"/>
  <c r="AD87" i="10"/>
  <c r="AE90" i="10"/>
  <c r="AF90" i="10" s="1"/>
  <c r="AD102" i="10"/>
  <c r="AE102" i="10"/>
  <c r="AE118" i="10"/>
  <c r="AD121" i="10"/>
  <c r="AE136" i="10"/>
  <c r="AE139" i="10"/>
  <c r="AE143" i="10"/>
  <c r="AD145" i="10"/>
  <c r="AD163" i="10"/>
  <c r="AD196" i="10"/>
  <c r="AD198" i="10"/>
  <c r="AE203" i="10"/>
  <c r="AF203" i="10" s="1"/>
  <c r="AD210" i="10"/>
  <c r="AE219" i="10"/>
  <c r="AD225" i="10"/>
  <c r="AF225" i="10" s="1"/>
  <c r="AD64" i="10"/>
  <c r="AE33" i="10"/>
  <c r="AD41" i="10"/>
  <c r="AE75" i="10"/>
  <c r="AD82" i="10"/>
  <c r="AD89" i="10"/>
  <c r="AE98" i="10"/>
  <c r="AE113" i="10"/>
  <c r="AE206" i="10"/>
  <c r="AF206" i="10" s="1"/>
  <c r="AE212" i="10"/>
  <c r="AE100" i="10"/>
  <c r="AD119" i="10"/>
  <c r="AD150" i="10"/>
  <c r="AD214" i="10"/>
  <c r="AD56" i="10"/>
  <c r="AF56" i="10" s="1"/>
  <c r="AD74" i="10"/>
  <c r="AE81" i="10"/>
  <c r="AF81" i="10" s="1"/>
  <c r="AD86" i="10"/>
  <c r="AE106" i="10"/>
  <c r="AE117" i="10"/>
  <c r="AE144" i="10"/>
  <c r="AF144" i="10" s="1"/>
  <c r="AE148" i="10"/>
  <c r="AE188" i="10"/>
  <c r="AE218" i="10"/>
  <c r="AD20" i="10"/>
  <c r="AF20" i="10" s="1"/>
  <c r="AE22" i="10"/>
  <c r="AF22" i="10" s="1"/>
  <c r="AE28" i="10"/>
  <c r="AD31" i="10"/>
  <c r="AE70" i="10"/>
  <c r="AD91" i="10"/>
  <c r="AD92" i="10"/>
  <c r="AD111" i="10"/>
  <c r="AD128" i="10"/>
  <c r="AE150" i="10"/>
  <c r="AD161" i="10"/>
  <c r="AF170" i="10"/>
  <c r="AD199" i="10"/>
  <c r="AF199" i="10" s="1"/>
  <c r="AE197" i="10"/>
  <c r="AD139" i="10"/>
  <c r="AD37" i="10"/>
  <c r="AF50" i="10"/>
  <c r="AE18" i="10"/>
  <c r="AF18" i="10" s="1"/>
  <c r="AD26" i="10"/>
  <c r="AD43" i="10"/>
  <c r="AE58" i="10"/>
  <c r="AF58" i="10" s="1"/>
  <c r="AE64" i="10"/>
  <c r="AE88" i="10"/>
  <c r="AD103" i="10"/>
  <c r="AE124" i="10"/>
  <c r="AD146" i="10"/>
  <c r="AE156" i="10"/>
  <c r="AD176" i="10"/>
  <c r="AD177" i="10"/>
  <c r="AD178" i="10"/>
  <c r="AF178" i="10" s="1"/>
  <c r="AD195" i="10"/>
  <c r="AF195" i="10" s="1"/>
  <c r="AE216" i="10"/>
  <c r="AE37" i="10"/>
  <c r="AE48" i="10"/>
  <c r="AD65" i="10"/>
  <c r="AE79" i="10"/>
  <c r="AE97" i="10"/>
  <c r="AF97" i="10" s="1"/>
  <c r="AD112" i="10"/>
  <c r="AD127" i="10"/>
  <c r="AD149" i="10"/>
  <c r="AE172" i="10"/>
  <c r="AF172" i="10" s="1"/>
  <c r="AD174" i="10"/>
  <c r="AE187" i="10"/>
  <c r="AF187" i="10" s="1"/>
  <c r="AD190" i="10"/>
  <c r="AF190" i="10" s="1"/>
  <c r="AE205" i="10"/>
  <c r="AD221" i="10"/>
  <c r="AD44" i="10"/>
  <c r="AD55" i="10"/>
  <c r="AF72" i="10"/>
  <c r="AD78" i="10"/>
  <c r="AF78" i="10" s="1"/>
  <c r="AD93" i="10"/>
  <c r="AF93" i="10" s="1"/>
  <c r="AD108" i="10"/>
  <c r="AE110" i="10"/>
  <c r="AF110" i="10" s="1"/>
  <c r="AE127" i="10"/>
  <c r="AE130" i="10"/>
  <c r="AD134" i="10"/>
  <c r="AD143" i="10"/>
  <c r="AD168" i="10"/>
  <c r="AE221" i="10"/>
  <c r="AE173" i="10"/>
  <c r="AD175" i="10"/>
  <c r="AD17" i="10"/>
  <c r="AE21" i="10"/>
  <c r="AD23" i="10"/>
  <c r="AD29" i="10"/>
  <c r="AE36" i="10"/>
  <c r="AD38" i="10"/>
  <c r="AD40" i="10"/>
  <c r="AD68" i="10"/>
  <c r="AE73" i="10"/>
  <c r="AE85" i="10"/>
  <c r="AE87" i="10"/>
  <c r="AE108" i="10"/>
  <c r="AE111" i="10"/>
  <c r="AD115" i="10"/>
  <c r="AF115" i="10" s="1"/>
  <c r="AD137" i="10"/>
  <c r="AE153" i="10"/>
  <c r="AD162" i="10"/>
  <c r="AF162" i="10" s="1"/>
  <c r="AD164" i="10"/>
  <c r="AF208" i="10"/>
  <c r="AD217" i="10"/>
  <c r="AF217" i="10" s="1"/>
  <c r="AE220" i="10"/>
  <c r="AF220" i="10" s="1"/>
  <c r="AE60" i="10"/>
  <c r="AD61" i="10"/>
  <c r="AE69" i="10"/>
  <c r="AF69" i="10" s="1"/>
  <c r="AE92" i="10"/>
  <c r="AD123" i="10"/>
  <c r="AD131" i="10"/>
  <c r="AD155" i="10"/>
  <c r="AF155" i="10" s="1"/>
  <c r="AE160" i="10"/>
  <c r="AF180" i="10"/>
  <c r="AE191" i="10"/>
  <c r="AE209" i="10"/>
  <c r="AF209" i="10" s="1"/>
  <c r="AE213" i="10"/>
  <c r="AE227" i="10"/>
  <c r="AF227" i="10" s="1"/>
  <c r="AE53" i="10"/>
  <c r="AE95" i="10"/>
  <c r="AF95" i="10" s="1"/>
  <c r="AD100" i="10"/>
  <c r="AF100" i="10" s="1"/>
  <c r="AE177" i="10"/>
  <c r="AD197" i="10"/>
  <c r="AE214" i="10"/>
  <c r="AD219" i="10"/>
  <c r="AD226" i="10"/>
  <c r="AF226" i="10" s="1"/>
  <c r="AE19" i="10"/>
  <c r="AD24" i="10"/>
  <c r="AE40" i="10"/>
  <c r="AD45" i="10"/>
  <c r="AD66" i="10"/>
  <c r="AE146" i="10"/>
  <c r="AD151" i="10"/>
  <c r="AE222" i="10"/>
  <c r="AE59" i="10"/>
  <c r="AF59" i="10" s="1"/>
  <c r="AD84" i="10"/>
  <c r="AE161" i="10"/>
  <c r="AD166" i="10"/>
  <c r="AF23" i="10" l="1"/>
  <c r="AF120" i="10"/>
  <c r="AF14" i="10"/>
  <c r="AF117" i="10"/>
  <c r="AF119" i="10"/>
  <c r="AF101" i="10"/>
  <c r="AF166" i="10"/>
  <c r="AF21" i="10"/>
  <c r="AF73" i="10"/>
  <c r="AF16" i="10"/>
  <c r="AF38" i="10"/>
  <c r="AF57" i="10"/>
  <c r="AF19" i="10"/>
  <c r="AF131" i="10"/>
  <c r="AF8" i="10"/>
  <c r="AF186" i="10"/>
  <c r="AF15" i="10"/>
  <c r="AF2" i="10"/>
  <c r="AF6" i="10"/>
  <c r="AF109" i="10"/>
  <c r="AF216" i="10"/>
  <c r="AF33" i="10"/>
  <c r="AF96" i="10"/>
  <c r="AF46" i="10"/>
  <c r="AF39" i="10"/>
  <c r="AF5" i="10"/>
  <c r="AF36" i="10"/>
  <c r="AF84" i="10"/>
  <c r="AF53" i="10"/>
  <c r="AF75" i="10"/>
  <c r="AF179" i="10"/>
  <c r="AF222" i="10"/>
  <c r="AF4" i="10"/>
  <c r="AF11" i="10"/>
  <c r="AF44" i="10"/>
  <c r="AF218" i="10"/>
  <c r="AF107" i="10"/>
  <c r="AF165" i="10"/>
  <c r="AF35" i="10"/>
  <c r="AF151" i="10"/>
  <c r="AF61" i="10"/>
  <c r="AF68" i="10"/>
  <c r="AF113" i="10"/>
  <c r="AF45" i="10"/>
  <c r="AF60" i="10"/>
  <c r="AF207" i="10"/>
  <c r="AF51" i="10"/>
  <c r="AF34" i="10"/>
  <c r="AF3" i="10"/>
  <c r="AF163" i="10"/>
  <c r="AF213" i="10"/>
  <c r="AF134" i="10"/>
  <c r="AF48" i="10"/>
  <c r="AF212" i="10"/>
  <c r="AF41" i="10"/>
  <c r="AF210" i="10"/>
  <c r="AF184" i="10"/>
  <c r="AF159" i="10"/>
  <c r="AF54" i="10"/>
  <c r="AF223" i="10"/>
  <c r="AF153" i="10"/>
  <c r="AF175" i="10"/>
  <c r="AF43" i="10"/>
  <c r="AF185" i="10"/>
  <c r="AF122" i="10"/>
  <c r="AF167" i="10"/>
  <c r="AF158" i="10"/>
  <c r="AF169" i="10"/>
  <c r="AF137" i="10"/>
  <c r="AF128" i="10"/>
  <c r="AF89" i="10"/>
  <c r="AF102" i="10"/>
  <c r="AF30" i="10"/>
  <c r="AF147" i="10"/>
  <c r="AF129" i="10"/>
  <c r="AF52" i="10"/>
  <c r="AF94" i="10"/>
  <c r="AF160" i="10"/>
  <c r="AF106" i="10"/>
  <c r="AF98" i="10"/>
  <c r="AF136" i="10"/>
  <c r="AF83" i="10"/>
  <c r="AF80" i="10"/>
  <c r="AF99" i="10"/>
  <c r="AF142" i="10"/>
  <c r="AF168" i="10"/>
  <c r="AF205" i="10"/>
  <c r="AF124" i="10"/>
  <c r="AF121" i="10"/>
  <c r="AF141" i="10"/>
  <c r="AF219" i="10"/>
  <c r="AF123" i="10"/>
  <c r="AF29" i="10"/>
  <c r="AF79" i="10"/>
  <c r="AF103" i="10"/>
  <c r="AF26" i="10"/>
  <c r="AF91" i="10"/>
  <c r="AF198" i="10"/>
  <c r="AF118" i="10"/>
  <c r="AF71" i="10"/>
  <c r="AF105" i="10"/>
  <c r="AF133" i="10"/>
  <c r="AF192" i="10"/>
  <c r="AF17" i="10"/>
  <c r="AF130" i="10"/>
  <c r="AF28" i="10"/>
  <c r="AF193" i="10"/>
  <c r="AF183" i="10"/>
  <c r="AF47" i="10"/>
  <c r="AF215" i="10"/>
  <c r="AF196" i="10"/>
  <c r="AF173" i="10"/>
  <c r="AF139" i="10"/>
  <c r="AF86" i="10"/>
  <c r="AF135" i="10"/>
  <c r="AF154" i="10"/>
  <c r="AF62" i="10"/>
  <c r="AF171" i="10"/>
  <c r="AF197" i="10"/>
  <c r="AF112" i="10"/>
  <c r="AF132" i="10"/>
  <c r="AF49" i="10"/>
  <c r="AF138" i="10"/>
  <c r="AF176" i="10"/>
  <c r="AF88" i="10"/>
  <c r="AF188" i="10"/>
  <c r="AF74" i="10"/>
  <c r="AF82" i="10"/>
  <c r="AF66" i="10"/>
  <c r="AF87" i="10"/>
  <c r="AF24" i="10"/>
  <c r="AF85" i="10"/>
  <c r="AF70" i="10"/>
  <c r="AF148" i="10"/>
  <c r="AF64" i="10"/>
  <c r="AF55" i="10"/>
  <c r="AF65" i="10"/>
  <c r="AF156" i="10"/>
  <c r="AF145" i="10"/>
  <c r="AF201" i="10"/>
  <c r="AF191" i="10"/>
  <c r="AF181" i="10"/>
  <c r="AF164" i="10"/>
  <c r="AF31" i="10"/>
  <c r="AF143" i="10"/>
  <c r="AF224" i="10"/>
  <c r="AF25" i="10"/>
  <c r="AF174" i="10"/>
  <c r="AF104" i="10"/>
  <c r="AF27" i="10"/>
  <c r="AF211" i="10"/>
  <c r="AF149" i="10"/>
  <c r="AF146" i="10"/>
  <c r="AF125" i="10"/>
  <c r="AF92" i="10"/>
  <c r="AF221" i="10"/>
  <c r="AF214" i="10"/>
  <c r="AF177" i="10"/>
  <c r="AF161" i="10"/>
  <c r="AF37" i="10"/>
  <c r="AF111" i="10"/>
  <c r="AF150" i="10"/>
  <c r="AF40" i="10"/>
  <c r="AF108" i="10"/>
  <c r="AF127" i="10"/>
  <c r="AE9" i="8" l="1"/>
  <c r="AD9" i="8"/>
  <c r="AF9" i="8" s="1"/>
  <c r="AC2" i="8" l="1"/>
  <c r="AB2" i="8"/>
  <c r="AA2" i="8"/>
  <c r="Z2" i="8"/>
  <c r="Y2" i="8"/>
  <c r="X2" i="8"/>
  <c r="W2" i="8"/>
  <c r="V2" i="8"/>
  <c r="U2" i="8"/>
  <c r="T2" i="8"/>
  <c r="AC15" i="8"/>
  <c r="AB15" i="8"/>
  <c r="AA15" i="8"/>
  <c r="Z15" i="8"/>
  <c r="Y15" i="8"/>
  <c r="X15" i="8"/>
  <c r="W15" i="8"/>
  <c r="V15" i="8"/>
  <c r="AC16" i="8"/>
  <c r="AB16" i="8"/>
  <c r="AA16" i="8"/>
  <c r="Z16" i="8"/>
  <c r="Y16" i="8"/>
  <c r="X16" i="8"/>
  <c r="W16" i="8"/>
  <c r="V16" i="8"/>
  <c r="U16" i="8"/>
  <c r="T16" i="8"/>
  <c r="AC14" i="8"/>
  <c r="AB14" i="8"/>
  <c r="AA14" i="8"/>
  <c r="Z14" i="8"/>
  <c r="Y14" i="8"/>
  <c r="X14" i="8"/>
  <c r="W14" i="8"/>
  <c r="V14" i="8"/>
  <c r="U14" i="8"/>
  <c r="T14" i="8"/>
  <c r="AC6" i="8"/>
  <c r="AB6" i="8"/>
  <c r="AA6" i="8"/>
  <c r="Z6" i="8"/>
  <c r="Y6" i="8"/>
  <c r="X6" i="8"/>
  <c r="W6" i="8"/>
  <c r="V6" i="8"/>
  <c r="U6" i="8"/>
  <c r="T6" i="8"/>
  <c r="AB13" i="8"/>
  <c r="AA13" i="8"/>
  <c r="X13" i="8"/>
  <c r="W13" i="8"/>
  <c r="V13" i="8"/>
  <c r="AC3" i="8"/>
  <c r="AB3" i="8"/>
  <c r="AA3" i="8"/>
  <c r="Z3" i="8"/>
  <c r="Y3" i="8"/>
  <c r="X3" i="8"/>
  <c r="W3" i="8"/>
  <c r="V3" i="8"/>
  <c r="U3" i="8"/>
  <c r="T3" i="8"/>
  <c r="AE12" i="8"/>
  <c r="AD12" i="8"/>
  <c r="AC7" i="8"/>
  <c r="AB7" i="8"/>
  <c r="AA7" i="8"/>
  <c r="Z7" i="8"/>
  <c r="Y7" i="8"/>
  <c r="X7" i="8"/>
  <c r="W7" i="8"/>
  <c r="V7" i="8"/>
  <c r="U7" i="8"/>
  <c r="T7" i="8"/>
  <c r="AE10" i="8"/>
  <c r="AD10" i="8"/>
  <c r="AC11" i="8"/>
  <c r="AB11" i="8"/>
  <c r="AA11" i="8"/>
  <c r="Z11" i="8"/>
  <c r="Y11" i="8"/>
  <c r="X11" i="8"/>
  <c r="W11" i="8"/>
  <c r="V11" i="8"/>
  <c r="U11" i="8"/>
  <c r="T11" i="8"/>
  <c r="AC4" i="8"/>
  <c r="AB4" i="8"/>
  <c r="AA4" i="8"/>
  <c r="Z4" i="8"/>
  <c r="Y4" i="8"/>
  <c r="X4" i="8"/>
  <c r="W4" i="8"/>
  <c r="V4" i="8"/>
  <c r="U4" i="8"/>
  <c r="T4" i="8"/>
  <c r="AC5" i="8"/>
  <c r="AB5" i="8"/>
  <c r="AA5" i="8"/>
  <c r="Z5" i="8"/>
  <c r="Y5" i="8"/>
  <c r="X5" i="8"/>
  <c r="W5" i="8"/>
  <c r="V5" i="8"/>
  <c r="AC8" i="8"/>
  <c r="AB8" i="8"/>
  <c r="AA8" i="8"/>
  <c r="Z8" i="8"/>
  <c r="Y8" i="8"/>
  <c r="X8" i="8"/>
  <c r="W8" i="8"/>
  <c r="V8" i="8"/>
  <c r="U8" i="8"/>
  <c r="T8" i="8"/>
  <c r="AD13" i="8" l="1"/>
  <c r="AD11" i="8"/>
  <c r="AD7" i="8"/>
  <c r="AD14" i="8"/>
  <c r="AD2" i="8"/>
  <c r="AF12" i="8"/>
  <c r="AF10" i="8"/>
  <c r="AE7" i="8"/>
  <c r="AD3" i="8"/>
  <c r="AE13" i="8"/>
  <c r="AF13" i="8" s="1"/>
  <c r="AE6" i="8"/>
  <c r="AE14" i="8"/>
  <c r="AE8" i="8"/>
  <c r="AE11" i="8"/>
  <c r="AD6" i="8"/>
  <c r="AD15" i="8"/>
  <c r="AD4" i="8"/>
  <c r="AE3" i="8"/>
  <c r="AD16" i="8"/>
  <c r="AD8" i="8"/>
  <c r="AE5" i="8"/>
  <c r="AD5" i="8"/>
  <c r="AE4" i="8"/>
  <c r="AE16" i="8"/>
  <c r="AE15" i="8"/>
  <c r="AE2" i="8"/>
  <c r="AF6" i="8" l="1"/>
  <c r="AF11" i="8"/>
  <c r="AF8" i="8"/>
  <c r="AF2" i="8"/>
  <c r="AF7" i="8"/>
  <c r="AF14" i="8"/>
  <c r="AF3" i="8"/>
  <c r="AF5" i="8"/>
  <c r="AF15" i="8"/>
  <c r="AF16" i="8"/>
  <c r="AF4" i="8"/>
</calcChain>
</file>

<file path=xl/sharedStrings.xml><?xml version="1.0" encoding="utf-8"?>
<sst xmlns="http://schemas.openxmlformats.org/spreadsheetml/2006/main" count="5606" uniqueCount="824">
  <si>
    <t>Macroprocesso</t>
  </si>
  <si>
    <t>Area di rischio</t>
  </si>
  <si>
    <t>Processo</t>
  </si>
  <si>
    <t>Fase</t>
  </si>
  <si>
    <t>Ufficio/Settore</t>
  </si>
  <si>
    <t>Rischio</t>
  </si>
  <si>
    <t xml:space="preserve">Discrezionalità del processo 
Il processo è discrezionale? </t>
  </si>
  <si>
    <t>Impatto organizzativo 
Rispetto al totale del personale impiegato nel singolo servizio (unità organizzativa semplice) competente a svolgere il processo (o la fase di processo di competenza della p.a.) nell’ambito della singola p.a., quale percentuale di p</t>
  </si>
  <si>
    <t xml:space="preserve">Rilevanza esterna
 Il processo produce effetti diretti all’esterno dell’amministrazione di riferimento? </t>
  </si>
  <si>
    <t xml:space="preserve">Complessità del processo 
Si tratta di un processo complesso che comporta il coinvolgimento di più amministrazioni (esclusi i controlli) in fasi successive per il conseguimento del risultato? </t>
  </si>
  <si>
    <t>Impatto economico 
Nel corso degli ultimi 5 anni sono state pronunciate sentenze della Corte dei conti a carico di dipendenti (dirigenti e dipendenti) della p.a. di riferimento o sono state pronunciate sentenze di risarcimento del danno nei confronti dell</t>
  </si>
  <si>
    <t>Impatto reputazionale 
Nel corso degli ultimi 5 anni sono stati pubblicati su giornali o riviste articoli aventi ad oggetto il medesimo evento o eventi analoghi?</t>
  </si>
  <si>
    <t xml:space="preserve">Valore economico 
Qual è l’impatto economico del processo? </t>
  </si>
  <si>
    <t>Impatto organizzativo, economico e sull’immagine 
A quale livello può collocarsi il rischio dell’evento (livello apicale, livello intermedio o livello basso) ovvero la posizione/il ruolo che l’eventuale soggetto riveste nell’organizzazione è elevata, medi</t>
  </si>
  <si>
    <t xml:space="preserve">Frazionabilità del processo 
Il risultato finale del processo può essere raggiunto anche effettuando una pluralità di operazioni di entità economica ridotta che, considerate complessivamente, alla fine assicurano lo stesso risultato (es.: pluralità di affidamenti ridotti)? </t>
  </si>
  <si>
    <t xml:space="preserve">Controlli 
Anche sulla base dell’esperienza pregressa, il tipo di controllo applicato sul processo è adeguato a neutralizzare il rischio?  </t>
  </si>
  <si>
    <t>Misure</t>
  </si>
  <si>
    <t>Interventi da Realizzare</t>
  </si>
  <si>
    <t>Note</t>
  </si>
  <si>
    <t>Punteggio Discrezionalità</t>
  </si>
  <si>
    <t xml:space="preserve">Punteggio Impatto organizzativo </t>
  </si>
  <si>
    <t>Punteggio Rilevanza esterna</t>
  </si>
  <si>
    <t>Punteggio Complessità del processo</t>
  </si>
  <si>
    <t>Punteggio Impatto economico</t>
  </si>
  <si>
    <t>Punteggio Impatto reputazionale</t>
  </si>
  <si>
    <t xml:space="preserve">Punteggio Valore economico </t>
  </si>
  <si>
    <t>Punteggio Impatto organizzativo, economico e sull’immagine</t>
  </si>
  <si>
    <t>Frazionabilità</t>
  </si>
  <si>
    <t xml:space="preserve">Punteggio Controlli  </t>
  </si>
  <si>
    <t>Impatto</t>
  </si>
  <si>
    <t>Probabilità</t>
  </si>
  <si>
    <t>Rischio (p*i)</t>
  </si>
  <si>
    <t xml:space="preserve">ATTI ORGANIZZATIVI, DI PIANIFICAZIONE E PROGRAMMAZIONE </t>
  </si>
  <si>
    <t>Proposta di Piano Triennale dei Fabbisogni Personale e Pianta Organica non corrispondenti alle reali esigenze della struttura</t>
  </si>
  <si>
    <t xml:space="preserve">E’ parzialmente vincolato dalla legge e da atti amministrativi (regolamenti, direttive, circolari)    </t>
  </si>
  <si>
    <t xml:space="preserve">Fino a circa il 100% </t>
  </si>
  <si>
    <t xml:space="preserve">No, ha come destinatario finale un ufficio interno      </t>
  </si>
  <si>
    <t xml:space="preserve">Sì, il processo coinvolge più di 2 amministrazioni </t>
  </si>
  <si>
    <t>No</t>
  </si>
  <si>
    <t xml:space="preserve"> No </t>
  </si>
  <si>
    <t>A livello di Consiglio Nazionale</t>
  </si>
  <si>
    <t xml:space="preserve">No         </t>
  </si>
  <si>
    <t xml:space="preserve">No, il rischio rimane indifferente </t>
  </si>
  <si>
    <t>Monitoraggio</t>
  </si>
  <si>
    <t>GESTIONE DEL PERSONALE</t>
  </si>
  <si>
    <t>Valutazione e rilascio autorizzazione al dipendente</t>
  </si>
  <si>
    <t>Alterazione della valutazione al fine di arrecare un vantaggio o  uno svantaggio a un determinato soggetto</t>
  </si>
  <si>
    <t xml:space="preserve"> Sì, il processo coinvolge 2 amministrazioni </t>
  </si>
  <si>
    <t>Comporta l’attribuzione di considerevoli vantaggi a soggetti esterni (es.: affidamento di appalto)</t>
  </si>
  <si>
    <t>Rispetto dei criteri indicati dalla Funzione Pubblica (Documento tecnico  24 luglio 2013)</t>
  </si>
  <si>
    <t>Monitoraggio a Campione</t>
  </si>
  <si>
    <t>Sistemi Informativi</t>
  </si>
  <si>
    <t>AFFARI LEGALI E CONTENZIOSO</t>
  </si>
  <si>
    <t>ATTIVITA' NORMATIVA REGOLAMENTARE</t>
  </si>
  <si>
    <t>Consiglio Nazionale</t>
  </si>
  <si>
    <t>CONTROLLO ANALOGO</t>
  </si>
  <si>
    <t>FORMAZIONE PROFESSIONALE CONTINUA</t>
  </si>
  <si>
    <t>Ufficio Formazione professionale</t>
  </si>
  <si>
    <t>GESTIONE DELLE ENTRATE DELLE SPESE E DEL PATRIMONIO</t>
  </si>
  <si>
    <t xml:space="preserve">PROVVEDIMENTI AMPLIATIVI DELLA SFERA GIURIDICA DEI DESTINATARI PRIVI DI EFFETTO ECONOMICO DIRETTO ED IMMEDIATO PER IL DESTINATARIO  </t>
  </si>
  <si>
    <t>Ufficio Relazioni Istituzionali</t>
  </si>
  <si>
    <t>Ufficio Vigilanza</t>
  </si>
  <si>
    <t>VIGILANZA ORDINI (ART. 12, CO. 1 LETTE. E)</t>
  </si>
  <si>
    <t xml:space="preserve">No, il processo coinvolge solo il CNDCEC </t>
  </si>
  <si>
    <t xml:space="preserve">Comporta l’attribuzione di vantaggi a soggetti esterni, ma di non particolare rilievo economico (es.: concessione di borsa di studio per studenti)                                         </t>
  </si>
  <si>
    <t xml:space="preserve"> A livello di Direttore Generale </t>
  </si>
  <si>
    <t>SI</t>
  </si>
  <si>
    <t xml:space="preserve">Sì, è molto efficace    </t>
  </si>
  <si>
    <t>CONTRATTI PUBBLICI</t>
  </si>
  <si>
    <t>Affidamento diretto fornitura di beni e servizi - Sottosoglia  (al di sotto di 75.000,00 art. 1 comma 1 legge 120 2020 (D. L semplificazione) fino al 31 12 2021</t>
  </si>
  <si>
    <t>Determina di Affidamento Diretto</t>
  </si>
  <si>
    <t>Consigliere Tesoriere</t>
  </si>
  <si>
    <t>Conflitto di interesse/Perseguimento di interessi privatistici</t>
  </si>
  <si>
    <t xml:space="preserve">Fino a circa il 60%        </t>
  </si>
  <si>
    <t xml:space="preserve">Sì, il risultato del processo è rivolto direttamente ad utenti esterni alla p.a. di riferimento      </t>
  </si>
  <si>
    <t xml:space="preserve">Sì, ma in minima parte    </t>
  </si>
  <si>
    <t>Verifica dichiarazioni incompatibilità/Patti di integrità</t>
  </si>
  <si>
    <t xml:space="preserve">Fino a circa il 40%           </t>
  </si>
  <si>
    <t xml:space="preserve">Fino a circa il 20%                    </t>
  </si>
  <si>
    <t>Alterazione delle valutazioni per favorire/sfavorire un soggetto</t>
  </si>
  <si>
    <t>Nomine e indicazione professionisti per incarichi</t>
  </si>
  <si>
    <t>Affidamento incarichi (anche a titolo gratuito)</t>
  </si>
  <si>
    <t xml:space="preserve">Affidamento incarichi professionali legali </t>
  </si>
  <si>
    <t xml:space="preserve">E’ altamente discrezionale    </t>
  </si>
  <si>
    <t>Piano Triennale Fabbisogni Personale e Pianta Organica non corrispondente alle reali esigenze della struttura</t>
  </si>
  <si>
    <t>Procedura elettorale</t>
  </si>
  <si>
    <t>Adozione regolamento elettorale</t>
  </si>
  <si>
    <t xml:space="preserve"> Sì, sui media di categoria e su quelli di rilevanza nazionale</t>
  </si>
  <si>
    <t>Nomina cariche  Società Partecipate e Enti Controllati</t>
  </si>
  <si>
    <t>Vigilanza su Società partecipate e/o controllate</t>
  </si>
  <si>
    <t>Verifica successiva sulla gestione in conformità alle prescrizioni di legge</t>
  </si>
  <si>
    <t>Elusione delle procedure di svolgimento delle attività di controllo</t>
  </si>
  <si>
    <t>Rispetto del Regolamento per il Controllo Analogo</t>
  </si>
  <si>
    <t>Determinazione degli obiettivi/attività</t>
  </si>
  <si>
    <t>Assegnazione obiettivi finalizzata a favorire interessi privatistici</t>
  </si>
  <si>
    <t>Condivisione e consultazione preventiva</t>
  </si>
  <si>
    <t>Parere preventivo per approvazione dei bilanci delle Società Partecipate e degli Enti Controllati</t>
  </si>
  <si>
    <t>Alterazione delle valutazioni per favorire/sfavorire un determinato soggetto</t>
  </si>
  <si>
    <t>Codice Etico/Misure di Trasparenza, Pubblicazione su AT</t>
  </si>
  <si>
    <t xml:space="preserve">Accreditamento Eventi FPC  </t>
  </si>
  <si>
    <t>Approvazione accreditamento FPC</t>
  </si>
  <si>
    <t>Codice Etico</t>
  </si>
  <si>
    <t xml:space="preserve">Procedura di reclutamento </t>
  </si>
  <si>
    <t xml:space="preserve">Previsione requisiti di partecipazione </t>
  </si>
  <si>
    <t>Predeterminazione requisiti atti a favorire un determinato candidato o a sfavorirlo</t>
  </si>
  <si>
    <t>Nomina commissione</t>
  </si>
  <si>
    <t xml:space="preserve">Conflitto di interessi, incompatibilità incarichi </t>
  </si>
  <si>
    <t>Elenco Commissari/Avviso Pubblico - Trasparenza (MG)</t>
  </si>
  <si>
    <t>Valutazione e rilascio autorizzazione al dirigente</t>
  </si>
  <si>
    <t xml:space="preserve">GESTIONE DEL PERSONALE </t>
  </si>
  <si>
    <t xml:space="preserve">Conferimento incarico interno a personale dipendente </t>
  </si>
  <si>
    <t>Selezione del dipendente</t>
  </si>
  <si>
    <t>Conferimento incarico in assenza requisito imparzialità</t>
  </si>
  <si>
    <t xml:space="preserve">INCARICHI E NOMINE </t>
  </si>
  <si>
    <t>Nomina componenti Consiglio di Disciplina</t>
  </si>
  <si>
    <t>Designazione Componenti</t>
  </si>
  <si>
    <t>Nomina funzioni apicali  Società Partecipate e degli Enti Controllati</t>
  </si>
  <si>
    <t>PROVVEDIMENTI AMPLIATIVI DELLA SFERA GIURIDICA DEI DESTINATARI CON EFFETTO ECONOMICO DIRETTO ED IMMEDIATO PER IL DESTINATARIO</t>
  </si>
  <si>
    <t>Riconoscimento e erogazione finanziamenti/contributi a Società Partecipate/Enti Controllati (controllo analogo)</t>
  </si>
  <si>
    <t>Valutazione attività svolte e raggiungimento obiettivi</t>
  </si>
  <si>
    <t>Alterazione della valutazione/Erogazione in assenza di certificazione degli obiettivi raggiunti, o in contrasto con la stessa</t>
  </si>
  <si>
    <t xml:space="preserve">Acquisizione preventiva della documentazione attestante il raggiungimento degli obiettivi (Report, relazioni e consuntivi) </t>
  </si>
  <si>
    <t>Monitoraggio a campione</t>
  </si>
  <si>
    <t>Contributo spese eventi categoria/Riconoscimento contributi a terzi</t>
  </si>
  <si>
    <t>Implementazione Regolamento concessione contributi/Codice etico</t>
  </si>
  <si>
    <t>Monitoraggio su attuazione implementazione Regolamento concessione e contributo oltre i 1.000,00 Euro</t>
  </si>
  <si>
    <t>Approvazione proposta di commissariamento ODCEC</t>
  </si>
  <si>
    <t>Vigilanza sul regolare funzionamento degli ODCEC</t>
  </si>
  <si>
    <t>Approvazione programmi/azioni di vigilanza sugli ODCEC</t>
  </si>
  <si>
    <t>Consiglio Nazionale/Consigliere Tesoriere</t>
  </si>
  <si>
    <t>Affidamento diretto fornitura di beni e servizi - Sottosoglia  (al di sotto di 75.000,00  art. 1 comma 1 legge 120 2020 (D. L semplificazione) fino al 31 12 2021</t>
  </si>
  <si>
    <t>Individuazione dell'istituto/strumento per l'affidamento</t>
  </si>
  <si>
    <t>Scelta della procedura atta a favorire/sfavorire un fornitore</t>
  </si>
  <si>
    <t xml:space="preserve">Monitoraggio </t>
  </si>
  <si>
    <t>Frammentazione delle attività</t>
  </si>
  <si>
    <t>ANTICORRUZIONE</t>
  </si>
  <si>
    <t>Segnalazioni dei whistleblowers</t>
  </si>
  <si>
    <t>Recepimento della segnalazione</t>
  </si>
  <si>
    <t>Archiviazione al fine di favorire o sfavorire l'istante</t>
  </si>
  <si>
    <t>Gestione della segnalazione</t>
  </si>
  <si>
    <t>Alterazione delle valutazioni per favorire/sfavorire un soggetto/violazione del segreto d’Ufficio</t>
  </si>
  <si>
    <t>Implementazione Procedura SGQ</t>
  </si>
  <si>
    <t>SISTEMI INFORMATIVI</t>
  </si>
  <si>
    <t>Supporto tecnico operativo nella scelta del fornitore</t>
  </si>
  <si>
    <t>Possibile indirizzamento della scelta della tecnologia/prodotto per favorire specifiche aziende</t>
  </si>
  <si>
    <t>Codice di comportamento/Condivisione dell'attività con più funzioni</t>
  </si>
  <si>
    <t>Monitoraggio dei contratti che prevedano somministrazioni continuative</t>
  </si>
  <si>
    <t>Alterazione/manipolazione/utilizzo improprio di informazioni, documenti</t>
  </si>
  <si>
    <t>Affidamento diretto fornitura di beni e servizi - Sottosoglia (al di sotto di 75.000,00 art. 1 comma 1 legge 120 2020 (D. L semplificazione) fino al 31 12 2021</t>
  </si>
  <si>
    <t>Valutazione e proposta scelta fornitore</t>
  </si>
  <si>
    <t xml:space="preserve">Ufficio Approvvigionamento e Patrimonio </t>
  </si>
  <si>
    <t xml:space="preserve">Sì, sui media di categoria e su quelli di rilevanza nazionale e internazionale 5 </t>
  </si>
  <si>
    <t>Valutazione domande di autorizzazione FPC</t>
  </si>
  <si>
    <t>Frammentazione delle attività/Procedura SGQ</t>
  </si>
  <si>
    <t>Ufficio legale</t>
  </si>
  <si>
    <t>Elaborazione proposta regolamento elettorale e supporto agli ordini nella materie e procedure elettorali</t>
  </si>
  <si>
    <t>Pianificazione fabbisogni personale  e dotazione organica</t>
  </si>
  <si>
    <t>Accettazione dell'incarico, unitamente a dichiarazione di insussistenza di incompatibilità e conflitto di  interessi, dichiarazioni cariche e incarichi  e accettazione  codice etico. Misura di trasparenza: Pubblicazione su sito</t>
  </si>
  <si>
    <t>Approvazione contributo</t>
  </si>
  <si>
    <t>Conflitto di interessi/Alterazione della valutazione al fine di arrecare un vantaggio o  uno svantaggio a un determinato soggetto</t>
  </si>
  <si>
    <t>Applicazione principio di rotazione. Misura di trasparenza: pubblicazione avviso di iscrizione Albo fornitori</t>
  </si>
  <si>
    <t>Economato e acquisti</t>
  </si>
  <si>
    <t>UOC/UO</t>
  </si>
  <si>
    <t>Scelta arbitraria nella decisione</t>
  </si>
  <si>
    <t>Ogni richiesta che arrivi al Consiglio o su cui il Consiglio sia chiamato a pronunciarsi deve essere preventivamente istruita dall'Ufficio competente</t>
  </si>
  <si>
    <t>Accettazione codice etico, patti di integrità, rispetto del  principio di rotazione (o adeguata motivazione). Misura di trasparenza: Pubblicazione su sito.</t>
  </si>
  <si>
    <t>Adozione Regolamento Affidamenti diretti</t>
  </si>
  <si>
    <t>Requisiti di partecipazione coerenti con i profili previsti nel Piano dei Fabbisogni</t>
  </si>
  <si>
    <r>
      <t>Proposta professionisti legali</t>
    </r>
    <r>
      <rPr>
        <b/>
        <sz val="8"/>
        <rFont val="Calibri"/>
        <family val="2"/>
        <scheme val="minor"/>
      </rPr>
      <t xml:space="preserve"> </t>
    </r>
  </si>
  <si>
    <t>Monitoraggio utilizzo  Short List professionisti legali mediante il Programma di gestione dei Fornitori (Ufficio Economato e Aquisti). Applicazione del principio di rotazione o idonea motivazione. Misura derivante dagli esiti del monitoraggio 2020.</t>
  </si>
  <si>
    <t>Misura Regolamentare: Procedura SGQ PO 09/frammentazione delle attività</t>
  </si>
  <si>
    <t>Misure di Trasparenza/Verifica insussistenza inconferibilità incompatibilità</t>
  </si>
  <si>
    <t>Accettazione della nomina, unitamente a dichiarazione di insussistenza di incompatibilità e conflitto di  interessi, dichiarazioni cariche e incarichi  e accettazione  codice etico. Misura di trasparenza: Pubblicazione su sito</t>
  </si>
  <si>
    <t xml:space="preserve">Accettazione incarico, unitamente a dichiarazione di insussistenza di incompatibilità e conflitto di  interessi, dichiarazioni cariche e incarichi  e accettazione codice etico, liberatoria per utilizzo dei contenuti/immagini. Accettazione espressa codice etico. Misura di Trasparenza: Pubblicazione su sito. </t>
  </si>
  <si>
    <t xml:space="preserve"> Misura Regolamentare: Procedura SGQ PO 09/frammentazione delle attività</t>
  </si>
  <si>
    <t xml:space="preserve">Requisiti di partecipazione coerenti con il Piano dei Fabbisogni </t>
  </si>
  <si>
    <t>Misure di Trasparenza/Verifica  insussistenza inconferibilità incompatibilità</t>
  </si>
  <si>
    <t>Ogni richiesta che arrivi al Consiglio o su cui il Consiglio sia chiamato a pronunciarsi deve essere preventivamente istruita</t>
  </si>
  <si>
    <t xml:space="preserve">Pubblicità dell'incarico nella sezione AT "Organizzazione e Personale" </t>
  </si>
  <si>
    <t>4.99</t>
  </si>
  <si>
    <t>6.99</t>
  </si>
  <si>
    <t>ALTO</t>
  </si>
  <si>
    <t>MEDIO ALTO TRA 7 E 9</t>
  </si>
  <si>
    <t xml:space="preserve"> SISTEMI INFORMATIVI</t>
  </si>
  <si>
    <t>Sviluppo ed aggiornamento del software di base e gestionale</t>
  </si>
  <si>
    <t>Monitoraggio e implementazione degli aggiornamenti</t>
  </si>
  <si>
    <t>nessun rischio attività meramente esecutiva</t>
  </si>
  <si>
    <t>Nessuna</t>
  </si>
  <si>
    <t>Nessuno</t>
  </si>
  <si>
    <t>Assistenza agli utenti interni del sistema</t>
  </si>
  <si>
    <t>Gestione delle richieste di assistenza</t>
  </si>
  <si>
    <t>nessun rischio attività tracciata mediante mail</t>
  </si>
  <si>
    <t xml:space="preserve">Assistenza agli Utenti interni/Esterni nell’aggiornamento del portale del CNDCEC </t>
  </si>
  <si>
    <t>Redazione delle massime delle decisioni del Consiglio Nazionale</t>
  </si>
  <si>
    <t>Ricognizione delle decisioni del CNDCEC/CDN e elaborazione massime</t>
  </si>
  <si>
    <t>Ufficio Legale</t>
  </si>
  <si>
    <t>Attività Vincolata, Nessun rischio</t>
  </si>
  <si>
    <t xml:space="preserve">Approvazione Regolamenti e Atti Amministrativi Generali </t>
  </si>
  <si>
    <t>Adozione atti regolatori nelle materie attribuite dall'Ordinamento ed altre leggi</t>
  </si>
  <si>
    <t>Nessun rischio Attività di carattere politico soggetta alla vigilanza del ministero di Grazia e Giustizia per la quale non si ravvisano rischi</t>
  </si>
  <si>
    <t>Nessun rischio</t>
  </si>
  <si>
    <t>basso</t>
  </si>
  <si>
    <t>medio basso</t>
  </si>
  <si>
    <t>medio alto</t>
  </si>
  <si>
    <t>alto</t>
  </si>
  <si>
    <t>molto BASSO</t>
  </si>
  <si>
    <t xml:space="preserve">medio alto </t>
  </si>
  <si>
    <t>COMMISSIONI E GRUPPI DI LAVORO</t>
  </si>
  <si>
    <t>Gestione elenco professionisti</t>
  </si>
  <si>
    <t>Raccolta candidatura e documentazione</t>
  </si>
  <si>
    <t>Segreteria commissioni</t>
  </si>
  <si>
    <t xml:space="preserve">nessuna </t>
  </si>
  <si>
    <t>Gestione nomine</t>
  </si>
  <si>
    <t>Supporto alle attività di nomina: comunicazione e acquisizione documenti richiesti</t>
  </si>
  <si>
    <t>Supporto gestionale delle commissioni di studio e dei gruppi di lavoro</t>
  </si>
  <si>
    <t>Gestione del calendario, prenotazione della sala, convocazione dei membri di commissione, raccolta della documentazione prodotta</t>
  </si>
  <si>
    <t xml:space="preserve">Supporto alla Direzione Generale per l'attuazione del controllo analogo
</t>
  </si>
  <si>
    <t>Acquisizione dati e documenti partecipate</t>
  </si>
  <si>
    <t>Segreteria Partecipate</t>
  </si>
  <si>
    <t>Condotta omissiva o dilatoria nella condivisione della documentazione pervenuta</t>
  </si>
  <si>
    <t xml:space="preserve">Sì, per una percentuale approssimativa del 50%    </t>
  </si>
  <si>
    <t>Relazioni Istituzionali Ministero Interni per accreditamento crediti revisori enti locali FPC</t>
  </si>
  <si>
    <t>Accordi di collaborazione per la gestione degli eventi,  predisposizione di documentazione tecnica e organizzazione eventi FPC</t>
  </si>
  <si>
    <t>Valutazione opportunità aggiornamento del Codice Etico</t>
  </si>
  <si>
    <t>Autorizzazione  di enti terzi FPC</t>
  </si>
  <si>
    <t>Autorizzazione enti terzi FPC</t>
  </si>
  <si>
    <t>Determina la misura del contributo da corrispondersi annualmente dagli iscritti negli Albi per le spese del proprio funzionamento, delegandone la riscossione agli Ordini territoriali</t>
  </si>
  <si>
    <t>Determina entità contributo</t>
  </si>
  <si>
    <t>GESTIONE SEDUTE DEL CONSIGLIO NAZIONALE</t>
  </si>
  <si>
    <t>Gestione del calendario degli impegni istituzionali</t>
  </si>
  <si>
    <t>Redazione e pubblicazione calendario degli impegni istituzionali</t>
  </si>
  <si>
    <t>Segreteria CNDCEC</t>
  </si>
  <si>
    <t xml:space="preserve">Gestione del repertorio dei verbali e delle delibere del Consiglio Nazionale/Comitato Esecutivo </t>
  </si>
  <si>
    <t>Firma, apposizione della marca temporale e conservazione sostituiva</t>
  </si>
  <si>
    <t>nessuno (gestione completamente autorizzata tramite la piattaforma Ishare doc)</t>
  </si>
  <si>
    <t>Innovazione Digitale</t>
  </si>
  <si>
    <t>INNOVAZIONE DIGITALE</t>
  </si>
  <si>
    <t xml:space="preserve">Supporto al Responsabile della transizione digitale nell’attuazione delle linee strategiche per la riorganizzazione e la digitalizzazione del Consiglio Nazionale 
</t>
  </si>
  <si>
    <t>Pianificazione e coordinamento delle attività in attuazione degli input strategici ricevuti</t>
  </si>
  <si>
    <t>nessun rischio in quanto si tratta di un'attività svolta sotto il diretto controllo del Responsabile della transizione</t>
  </si>
  <si>
    <t>nessuna</t>
  </si>
  <si>
    <t>Coordinamento nell’attuazione delle disposizioni del CAD e delle altre norme sui servizi ICT in ambito pubblico</t>
  </si>
  <si>
    <t>Pianificazione e coordinamento delle attività in attuazione degli input strategici ricevuti dal CN e dal Responsabile</t>
  </si>
  <si>
    <t>nessun rischio in quanto si tratta di un'attività svolta sotto il diretto controllo del Responsabile con rendicontazione al Consiglio</t>
  </si>
  <si>
    <t>Promozione, coordinamento ed implementazione di iniziative e progetti nel campo dell'innovazione digitale</t>
  </si>
  <si>
    <t>Assistenza alla commissione d’esame per il riconoscimento delle qualifiche professionali estere.</t>
  </si>
  <si>
    <t>Attività di supporto alla commissione di esame</t>
  </si>
  <si>
    <t>Segreteria del Consiglio Nazionale</t>
  </si>
  <si>
    <t xml:space="preserve">Nessun rischio </t>
  </si>
  <si>
    <t>RELAZIONI ISTITUZIONALI</t>
  </si>
  <si>
    <t>Gestione Assemblea dei Presidenti</t>
  </si>
  <si>
    <t>Supporto gestionale, raccolta ed archiviazione di tutta la documentazione dell'Assemblea dei Presidenti</t>
  </si>
  <si>
    <t>Nessun Rischio, attività con rilevanza interna</t>
  </si>
  <si>
    <t xml:space="preserve">RELAZIONI ISTITUZIONALI </t>
  </si>
  <si>
    <t>Supporto Tecnico al CN</t>
  </si>
  <si>
    <t xml:space="preserve">Assistenza ai Consiglieri Delegati nelle aree di delega  e supporto alle relative commissioni di studio/GdL </t>
  </si>
  <si>
    <t>nessun rischio</t>
  </si>
  <si>
    <t>RELAZIONI ISTITUZIONALI INTERNAZIONALI</t>
  </si>
  <si>
    <t xml:space="preserve">Supporto alle delegazioni estere </t>
  </si>
  <si>
    <t>Accoglienza e supporto linguistico</t>
  </si>
  <si>
    <t>Coordinamento attività Organismi Internazionali</t>
  </si>
  <si>
    <t>nessun rischio attività di carattere meramente esecutivo</t>
  </si>
  <si>
    <t>Traduzione e revisione di testi e documenti di rilevanza per l’attività istituzionale del CNDCEC</t>
  </si>
  <si>
    <t>Attività di traduzione e revisione</t>
  </si>
  <si>
    <t>Traduzioni</t>
  </si>
  <si>
    <t>Procedure di copyright e autorizzazione per diritti di pubblicazione e di traduzione</t>
  </si>
  <si>
    <t>Attività istruttoria</t>
  </si>
  <si>
    <t>Monitoraggio legislativo internazionale</t>
  </si>
  <si>
    <t>Ricognizione delle normative di interesse</t>
  </si>
  <si>
    <t>Ufficio Relazioni Internazionali</t>
  </si>
  <si>
    <t>Nessun rischio attività meramente ricognitiva su fonti ad accesso pubblico</t>
  </si>
  <si>
    <t>Organizzazione di riunioni ed eventi a carattere internazionale</t>
  </si>
  <si>
    <t>Supporto tecnico,  organizzativo e gestione flussi informativi con le parti interessate</t>
  </si>
  <si>
    <t>Nessun rischio, attività meramente esecutiva</t>
  </si>
  <si>
    <t>Supporto tecnico  all’ufficio relazioni internazionali</t>
  </si>
  <si>
    <t>SEGRETERIE PRESIDENZA E VICEPRESIDENZA/DIREZIONE</t>
  </si>
  <si>
    <t xml:space="preserve"> Collaborazione con la Segreteria del Consiglio Nazionale</t>
  </si>
  <si>
    <t>Attività di supporto alla segreteria del CNDCEC</t>
  </si>
  <si>
    <t>Segreteria di Presidenza</t>
  </si>
  <si>
    <t>Nessun rischio attività meramente esecutiva</t>
  </si>
  <si>
    <t>Segreteria di Vicepresidenza e di Direzione</t>
  </si>
  <si>
    <t>SERVIZI AGLI ORDINI</t>
  </si>
  <si>
    <t>Supporto agli Ordini territoriali per la gestione delle attività di cui all’art. 12 del D.lgs. 139/2005</t>
  </si>
  <si>
    <t>Predisposizione e invio di note informative per gli Ordini nelle aree di competenza dell'ufficio e trasmissione all'Ufficio Relazioni Istituzionali</t>
  </si>
  <si>
    <t>Tutti gli uffici</t>
  </si>
  <si>
    <t>Predisposizione e invio di note informative agli Ordini nelle materie di propria competenza</t>
  </si>
  <si>
    <t>Gestione anagrafiche</t>
  </si>
  <si>
    <t>Supporto agli ordini nelle operazioni di aggiornamento dell'Albo Unico Nazionale</t>
  </si>
  <si>
    <t>Informative agli ordini</t>
  </si>
  <si>
    <t>Predisposizione mensile della Info per le Segreterie degli Ordini</t>
  </si>
  <si>
    <t>SUPPORTO AL CONSIGLIO NAZIONALE</t>
  </si>
  <si>
    <t>Programmazione strategica</t>
  </si>
  <si>
    <t>Raccolta dati e documenti per la definizione della programmazione strategica</t>
  </si>
  <si>
    <t>Monitoraggio attività istituzionale</t>
  </si>
  <si>
    <t>Raccolta e analisi dati sull'attività dell'ODCEC</t>
  </si>
  <si>
    <t>Valutazione risultanze e predisposizione report</t>
  </si>
  <si>
    <t>RPCT</t>
  </si>
  <si>
    <t xml:space="preserve">E’ parzialmente vincolato solo da atti amministrativi  (regolamenti, direttive, circolari)  </t>
  </si>
  <si>
    <t xml:space="preserve">Ha rilevanza esclusivamente interna     </t>
  </si>
  <si>
    <t>Condivisione delle attività/Utilizzo protocollo riservato/implementazione procedura SGQ</t>
  </si>
  <si>
    <t>Relazioni Istituzionali con il MEF per equipollenza con formazione revisori legali FPC</t>
  </si>
  <si>
    <t>Gestione delle attività finalizzate al riconoscimento dell'equipollenza dei crediti FPC</t>
  </si>
  <si>
    <t>Piano Triennale dei Fabbisogni di personale</t>
  </si>
  <si>
    <t>Consigliere Segretario</t>
  </si>
  <si>
    <t>Misure di trasparenza: pubblicazione sul sito del piano e del parere dei revisori</t>
  </si>
  <si>
    <t xml:space="preserve">Pianificazione fabbisogni personale  e dotazione organica </t>
  </si>
  <si>
    <t>Ricognizione annuale  Piano dei Fabbisogni e Dotazione Organica (necessità di figure  specifiche)</t>
  </si>
  <si>
    <t xml:space="preserve">Tenuta dei rapporti con società e organismi partecipati dal Consiglio Nazionale </t>
  </si>
  <si>
    <t>Assistenza alle società e organismi partecipati nella formazione bozza odg e nella redazione delle bozze dei verbali</t>
  </si>
  <si>
    <t>Condotta omissiva o dilatoria nella formazione dell'odg e condivisione del materiale acquisito</t>
  </si>
  <si>
    <t xml:space="preserve">Sì, costituisce un efficace strumento di neutralizzazione     </t>
  </si>
  <si>
    <t>Tracciabilità delle versioni e frammentazione delle attività</t>
  </si>
  <si>
    <t>Regolamento ANAC/implementazione procedura SGQ</t>
  </si>
  <si>
    <t>Istruttoria approvazione degli eventi formativi FPC</t>
  </si>
  <si>
    <t xml:space="preserve">Accreditamento eventi formativi privi dei requisiti previsti dalla normativa in materia di FPC </t>
  </si>
  <si>
    <t>Rispetto dei termini e delle previsioni del Regolamento sulla Formazione Professionale Continua e della Procedura del SGQ PO14</t>
  </si>
  <si>
    <t>ATTIVITA' DI SUPPORTO INTERNO AL CN</t>
  </si>
  <si>
    <t>Predisposizione note istruttorie per il Consiglio Nazionale e/o per consulenti legali</t>
  </si>
  <si>
    <t>Frammentazione/Condivisione con altra funzione</t>
  </si>
  <si>
    <t>MEDIO BASSO 5 E 6,9</t>
  </si>
  <si>
    <t>Affidamento servizi</t>
  </si>
  <si>
    <t>Gestione del contratto</t>
  </si>
  <si>
    <t>Comportamento parziale o omissivo</t>
  </si>
  <si>
    <t xml:space="preserve">Regolamento controllo  analogo </t>
  </si>
  <si>
    <t>Incarichi e nomine funzioni apicali Società Partecipate</t>
  </si>
  <si>
    <t>Nomina di professionista in conflitto o incompatibili</t>
  </si>
  <si>
    <t>Acquisizione dichiarazione dell'RPTC della Società Partecipata</t>
  </si>
  <si>
    <t>Gestione Account di dominio/mail</t>
  </si>
  <si>
    <t>Attivazione/dismissione  e relativi privilegi</t>
  </si>
  <si>
    <t>Ufficio Servizi Digitali, Protocollo e Biblioteca</t>
  </si>
  <si>
    <t>Attivazione/Dismissione di account e assegnazione di privilegi in assenza di formale autorizzazione</t>
  </si>
  <si>
    <t>Implementazione procedura PO 10 e previsione scheda di autorizzazione acquisizione/dismissione</t>
  </si>
  <si>
    <t>Autorizzazione di enti terzi FPC</t>
  </si>
  <si>
    <t>Istruttoria autorizzazione enti terzi</t>
  </si>
  <si>
    <t>Autorizzazione Enti terzi  privi dei requisiti previsti dalla normativa in materia di FPC</t>
  </si>
  <si>
    <t>Supporto tecnico al CNDCEC nelle relazioni con   Istituti esteri e organizzazioni internazionali partecipate</t>
  </si>
  <si>
    <t>Supporto tecnico e gestione comunicazioni con tutte le parti interessate</t>
  </si>
  <si>
    <t>Ufficio di Presidenza Relazioni Istituzionali ed estere</t>
  </si>
  <si>
    <t xml:space="preserve">Mancata o ritardata protocollazione delle comunicazioni </t>
  </si>
  <si>
    <t xml:space="preserve">Indicazione all'esterno dell'utilizzo delle caselle di posta istituzionale. Divieto di utilizzo delle caselle "personali" per le comunicazioni formali aventi rilevanza esterna. </t>
  </si>
  <si>
    <t>Gestione dei ricorsi e dei reclami di competenza del Consiglio Nazionale quale organo di secondo grado nei confronti delle deliberazioni degli organi locali</t>
  </si>
  <si>
    <t xml:space="preserve">Istruttoria ricorsi e reclami di competenza del CNDCEC/CDN </t>
  </si>
  <si>
    <t xml:space="preserve">Alterazione della valutazione  al fine di arrecare un vantaggio o uno svantaggio a un determinato soggetto o categorie di soggetti </t>
  </si>
  <si>
    <t>Rispetto dei termini e delle previsioni della Procedura del SGQ PO 07</t>
  </si>
  <si>
    <t>Riconoscimento delle qualifiche professionali estere</t>
  </si>
  <si>
    <t>Redazione e rilascio del Parere in collaborazione con l'Ufficio Legale</t>
  </si>
  <si>
    <t xml:space="preserve">Comportamento parziale o omissivo al fine di  arrecare un vantaggio o uno svantaggio a un determinato soggetto o categorie di soggetti </t>
  </si>
  <si>
    <t>Frammentazione delle attività con Ufficio Legale</t>
  </si>
  <si>
    <t>INFORMAZIONE/COMUNICAZIONE ESTERNA</t>
  </si>
  <si>
    <t xml:space="preserve">Attività di comunicazione esterna del Consiglio Nazionale </t>
  </si>
  <si>
    <t>Redazioni dei comunicati/articoli, programmazione interventi di comunicazione esterna (interviste, partecipazione a programmi)</t>
  </si>
  <si>
    <t>Ufficio Stampa</t>
  </si>
  <si>
    <t>Comportamento parziale o omissivo al fine di alterare la rappresentazione dei fatti per il perseguimento di fini privatistici</t>
  </si>
  <si>
    <t>Condivisione con il Consiglio e Acquisizione della formale autorizzazione</t>
  </si>
  <si>
    <t>Rapporti con i media</t>
  </si>
  <si>
    <t>Individuazione e scelta dei media</t>
  </si>
  <si>
    <t>Perseguimento di interessi privatistici</t>
  </si>
  <si>
    <t>Iscrizione all'albo e osservanza Codice Deontologico Ordine dei Giornalisti</t>
  </si>
  <si>
    <t>Redazione bozza verbale e delibere</t>
  </si>
  <si>
    <t xml:space="preserve">
Assistenza al Segretario del Consiglio Nazionale nella redazione delle bozze dei verbali e delle delibere</t>
  </si>
  <si>
    <t>Modifica della bozza dopo l'approvazione del CN e prima della firma</t>
  </si>
  <si>
    <t xml:space="preserve">Fino a circa l’80%            </t>
  </si>
  <si>
    <t>A livello di Responsabile di Area</t>
  </si>
  <si>
    <t>Tracciabilità delle versioni mediante  Sistemi Informativi</t>
  </si>
  <si>
    <t>Organizzazione viaggi per i Consiglieri, gli organi, i componenti le commissioni ed il personale dell’ente</t>
  </si>
  <si>
    <t>Verifica requisiti autorizzativi</t>
  </si>
  <si>
    <t>Segreteria commissioni - Attività logistiche</t>
  </si>
  <si>
    <t xml:space="preserve">Omissione nella verifica dei requisiti autorizzativi al fine di favorire un soggetto e mancata condivisione dati con Ufficio Rimborsi </t>
  </si>
  <si>
    <t>Condivisione informatica dei dati inerenti la richiesta di servizi logistici</t>
  </si>
  <si>
    <t>Concessione di patrocinio/contributo</t>
  </si>
  <si>
    <t xml:space="preserve"> Istruttoria delle richieste di concessione del patrocinio/contributo fino a 1.000,00 Euro</t>
  </si>
  <si>
    <t>Valutazione parziale</t>
  </si>
  <si>
    <t>Corretta applicazione Regolamento per la concessione del Patrocinio e del contributo e sua integrazione</t>
  </si>
  <si>
    <t>Produttività individuale</t>
  </si>
  <si>
    <t>Determinazione degli obiettivi annuali dei dipendenti</t>
  </si>
  <si>
    <t>Mancata/tardiva determinazione degli obiettivi, mancata comunicazione, obiettivi privi requisiti raggiungibilità, concretezza, specificità e misurabilità.</t>
  </si>
  <si>
    <t>Condivisione degli obiettivi con i Responsabili di Area e tempestiva comunicazione al personale</t>
  </si>
  <si>
    <t>Gestione calendario  eventi e supporto nella definizione delle voci di spesa per la partecipazione ad eventi straordinari</t>
  </si>
  <si>
    <t>Pianificazione delle missioni all'esterno e supporto nella definizione delle voci di spesa per eventi straordinari</t>
  </si>
  <si>
    <t>Ufficio Tecnico Area Internazionale</t>
  </si>
  <si>
    <t>Alterazione nella rilevazione e calendarizzazione degli eventi e nella formazione del Budget</t>
  </si>
  <si>
    <t>Aggiornamento del Calendario (con tracciatura delle revisioni),  raccolta e condivisione evidenza documentali a supporto</t>
  </si>
  <si>
    <t>Monitoraggio sull'attuazione del Piano</t>
  </si>
  <si>
    <t>Valutazione adempimenti</t>
  </si>
  <si>
    <t xml:space="preserve"> A livello di collaboratore o funzionario</t>
  </si>
  <si>
    <t>TRASPARENZA</t>
  </si>
  <si>
    <t>Vigilanza sull'adempimento obblighi di trasparenza</t>
  </si>
  <si>
    <t>Monitoraggio adempimenti in materia di pubblicazione su AT come da Allegato 3 PTCP vigente</t>
  </si>
  <si>
    <t>MOLTO BASSO SOTTO 5</t>
  </si>
  <si>
    <t>Approvvigionamento, aggiornamento, catalogazione e conservazione di tutto il patrimonio documentario</t>
  </si>
  <si>
    <t>Acquisti e gestione patrimonio biblioteca</t>
  </si>
  <si>
    <t>Falsa rilevazione/Insufficienti controlli sulla Biblioteca</t>
  </si>
  <si>
    <t>Rispetto procedura PO 05</t>
  </si>
  <si>
    <t>Gestione delle attività di salvataggio e sicurezza dei dati della rete informatica</t>
  </si>
  <si>
    <t>Definizione delle strategie di backup/sicurezza e monitoraggio circa il corretto andamento</t>
  </si>
  <si>
    <t>Alterazione dati di audit/mancato controllo  per nascondere eventi negativi di BU o sicurezza informatica.</t>
  </si>
  <si>
    <t>Procedura SGQ PO 10</t>
  </si>
  <si>
    <t>Affidamento appalto servizi legali</t>
  </si>
  <si>
    <t>Gestione della procedura d'appalto per l'affidamento dei servizi legali</t>
  </si>
  <si>
    <t>Rispetto disposizioni Codice dei Contratti Pubblici e Linee Guida Anac</t>
  </si>
  <si>
    <t>Affidamento fornitura di beni e servizi - Procedura negoziata a 5 da 75.000  214.000 (senza bando) con selezione da 5 in elenco o manifestazione di interesse o MEPA - Avviso dell'avvio della procedura di negoziazione art. 1 comma 2 lettera b decreto semplificazione Legge 120/2020</t>
  </si>
  <si>
    <t>Gestione Procedura negoziata</t>
  </si>
  <si>
    <t>Rispetto della Procedura SGQ PO09 e suddivisione delle attività tra diversi uffici</t>
  </si>
  <si>
    <t xml:space="preserve">Supporto ai delegati del Consiglio Nazionale negli organismi internazionali </t>
  </si>
  <si>
    <t>Predisposizione documenti tecnici per eventi  organizzati</t>
  </si>
  <si>
    <t>Mancata condivisione dei contenuti</t>
  </si>
  <si>
    <t>Protocollazione di tutti i documenti e predisposizione Report</t>
  </si>
  <si>
    <t xml:space="preserve">Gestione degli incassi </t>
  </si>
  <si>
    <t>Rilevazione posizioni debitorie</t>
  </si>
  <si>
    <t xml:space="preserve"> Ufficio Contabilità e bilancio</t>
  </si>
  <si>
    <t>Condotta omissiva o dilatoria nel rilevamento della posizione debitoria</t>
  </si>
  <si>
    <t>Report alla Direzione su esito esecuzione dell'accertamento delle posizione debitorie  entro le tempistiche stabilite dal Regolamento per la riscossione dei contributi</t>
  </si>
  <si>
    <t>Attuazione procedure messa in mora</t>
  </si>
  <si>
    <t>Condotta omissiva o dilatoria nell'esperimento di procedura di messa in mora</t>
  </si>
  <si>
    <t>Report alla Direzione sulle procedure di messa in mora da avviare Rispetto delle tempistiche stabilite dal regolamento per la riscossione dei contributi</t>
  </si>
  <si>
    <t>Redazione bozza memorandum e comunicazione uffici</t>
  </si>
  <si>
    <t>Assistenza alla Direzione nella redazione della  bozza di memorandum</t>
  </si>
  <si>
    <t>Modifica della bozza dopo l'approvazione</t>
  </si>
  <si>
    <t>Tracciabilità delle versioni mediante Sistemi Informativi</t>
  </si>
  <si>
    <t>Partecipazione ed assistenza alle sedute consiliari relative alla trattazione dei ricorsi e dei reclami</t>
  </si>
  <si>
    <t>Supporto tecnico alla verbalizzazione e alle sedute del CNDCEC/CDN</t>
  </si>
  <si>
    <t>Tracciabilità delle versioni</t>
  </si>
  <si>
    <t>Attività di risposta a quesiti in materia ordinamentale/amministrativa</t>
  </si>
  <si>
    <t>Ufficio Relazioni Istituzionali (beretta muratori, maio, barreca, internazionale, formazione, fichera)</t>
  </si>
  <si>
    <t>Ritardo ingiustificato nel rilascio del parere. Rilascio di pareri condizionati dal perseguimento di interessi particolari</t>
  </si>
  <si>
    <t>Procedura SGQ PO 14</t>
  </si>
  <si>
    <t>Erogazione fondo produttività individuale</t>
  </si>
  <si>
    <t xml:space="preserve">Valutazione raggiungimento obiettivi </t>
  </si>
  <si>
    <t>Valutazione parziale atta a favorire/sfavorire un dipendente</t>
  </si>
  <si>
    <t>Condivisione tempestiva della valutazione infraannuale</t>
  </si>
  <si>
    <t>ORGANIZZAZIONE EVENTI</t>
  </si>
  <si>
    <t>Gestione del budget previsionale e consuntivo degli eventi</t>
  </si>
  <si>
    <t>Programmazione delle spese</t>
  </si>
  <si>
    <t>Organizzazione eventi</t>
  </si>
  <si>
    <t>Falsa rappresentazione,  comportamento parziale al fine di favorire un determinato fornitore</t>
  </si>
  <si>
    <t>Attuazione della procedura PO 18 e  condivisione delle attività di area con il Responsabile di Area</t>
  </si>
  <si>
    <t>Rimborsi spesa: Riconoscimento</t>
  </si>
  <si>
    <t>Predeterminazione requisiti e soggetti</t>
  </si>
  <si>
    <t>Comportamento parziale al fine di favorire un determinato soggetto</t>
  </si>
  <si>
    <t>Condivisione delle informazioni con l'Ufficio Rimborsi spese</t>
  </si>
  <si>
    <t xml:space="preserve">Rimborsi spesa: Autorizzazione </t>
  </si>
  <si>
    <t>Formale autorizzazione</t>
  </si>
  <si>
    <t>Rimborsi spesa: Liquidazione</t>
  </si>
  <si>
    <t>Liquidazione previa verifica dei requisiti sopradescritti e della conformità al regolamento</t>
  </si>
  <si>
    <t>Comportamento parziale  al fine di favorire un determinato soggetto</t>
  </si>
  <si>
    <t>Gestione dell'evento</t>
  </si>
  <si>
    <t xml:space="preserve">Rilevazione presenze </t>
  </si>
  <si>
    <t>Rilevazione delle presenze parziale rispetto alla durata dell'evento</t>
  </si>
  <si>
    <t>Adeguamento del sistema di registrazione delle presenze
Sistema di registrazione che documenti l'effettiva permanenza nel corso dell'evento</t>
  </si>
  <si>
    <t>Attuazione delle previsioni CAD e da altre norme relative ai servizi ICT in ambito pubblico</t>
  </si>
  <si>
    <t xml:space="preserve">Supporto tecnico operativo </t>
  </si>
  <si>
    <t>Competenze non adeguate alle evoluzioni del contesto esterno</t>
  </si>
  <si>
    <t>Formazione specialistica</t>
  </si>
  <si>
    <t xml:space="preserve">Affidamento incarichi di collaborazione/consulenze </t>
  </si>
  <si>
    <t>Gestione della procedura di selezione</t>
  </si>
  <si>
    <t>Predeterminazione dei requisiti professionali, dell’oggetto dell’incarico e adeguata motivazione per l’affidamento della collaborazione/incarico</t>
  </si>
  <si>
    <t>Gestione albo fornitori e professionisti</t>
  </si>
  <si>
    <t>Qualifica/verifica possesso requisisti per inserimento in albo e verifica sussistenza per permanenza</t>
  </si>
  <si>
    <t>Redazione dei pareri  per il riconoscimento delle qualifiche professionali estere</t>
  </si>
  <si>
    <t>Redazione e rilascio del Parere, in collaborazione con l’Ufficio Relazioni internazionali</t>
  </si>
  <si>
    <t>Frammentazione delle attività con Ufficio Internazionale</t>
  </si>
  <si>
    <t>Attività di risposta a quesiti PO</t>
  </si>
  <si>
    <t>Valutazione segnalazione/denunce/notizie e proposte di vigilanza</t>
  </si>
  <si>
    <t>Ufficio Relazioni Istituzionali e Coordinamento Ordini Territoriali</t>
  </si>
  <si>
    <t>Alterazione delle valutazioni al fine di favorire/sfavorire un soggetto</t>
  </si>
  <si>
    <t>Adozione Regolamento sull'attività di vigilanza</t>
  </si>
  <si>
    <t>Istruttoria sul regolare funzionamento degli ODCEC e proposte di vigilanza</t>
  </si>
  <si>
    <t>Raccolta e tenuta degli statuti, regolamenti, contratti di servizio, bilanci e altra reportistica relativa agli organismi partecipati</t>
  </si>
  <si>
    <t xml:space="preserve">Rilevazione/segnalazione fabbisogno </t>
  </si>
  <si>
    <t>Definizione dei dati di acquisto e requisiti</t>
  </si>
  <si>
    <t>Rappresentazione non veritiera rispetto al reale fabbisogno</t>
  </si>
  <si>
    <t>Rispetto della Procedura SGQ PO09 /Programmazione acquisiti</t>
  </si>
  <si>
    <t>Reclutamento del personale dipendente</t>
  </si>
  <si>
    <t>Previsione requisiti da inserire nel bando</t>
  </si>
  <si>
    <t>Reclutamento del personale non corrispondente all’effettivo bisogno dell’ente</t>
  </si>
  <si>
    <t xml:space="preserve">Proposta revisione annuale Piano Triennale dei Fabbisogni del Personale </t>
  </si>
  <si>
    <t xml:space="preserve">Determina di affidamento sulla base dell'esito della gara </t>
  </si>
  <si>
    <t>Affidamento incarico legale in contrasto con i principi generali in tema di contratti pubblici</t>
  </si>
  <si>
    <t>Rilevazione del Fabbisogno</t>
  </si>
  <si>
    <t>Determinazione preventiva del fabbisogno</t>
  </si>
  <si>
    <t xml:space="preserve">Predisposizione bozze atti normativi/regolamenti </t>
  </si>
  <si>
    <t>Comportamento finalizzato a favorire interessi particolari</t>
  </si>
  <si>
    <t>Attestazione presenze e comunicazione ai soggetti interessati</t>
  </si>
  <si>
    <t>Manipolazione dati attestanti le presenze ai fini del conseguimento del diritto al rimborso/crediti di formazione continua</t>
  </si>
  <si>
    <t xml:space="preserve">Obbligo di sbarrare i campi firma in bianco da parte del segretario di commissione prima della consegna degli stessi alla segreteria commissioni  </t>
  </si>
  <si>
    <t xml:space="preserve">Collaborazione per l'aggiornamento dell' inventario </t>
  </si>
  <si>
    <t>Mappatura delle risorse informatiche</t>
  </si>
  <si>
    <t>Falsa rappresentazione circa lo stato/destinazione dei beni</t>
  </si>
  <si>
    <t>Elaborazione della procedura per la dismissione dei beni</t>
  </si>
  <si>
    <t>Supporto tecnico ai Consiglieri delegati per l'area formazione FPC</t>
  </si>
  <si>
    <t>Predisposizione documentazione tecnica per uso interno e nelle relazioni istituzionali FPC</t>
  </si>
  <si>
    <t>Supporto nell’evasione di questionari e pareri di rilevanza internazionale;</t>
  </si>
  <si>
    <t>Raccolta e gestione delle informazioni</t>
  </si>
  <si>
    <t>Accertamenti delle entrate</t>
  </si>
  <si>
    <t>Gestione degli incassi Rilevazione delle posizioni debitorie</t>
  </si>
  <si>
    <t>Condotta omissiva nel rilevamento della posizione debitoria</t>
  </si>
  <si>
    <t>Condivisione con le funzioni apicali</t>
  </si>
  <si>
    <t>Gestione degli incassi attuazione procedura messa in mora</t>
  </si>
  <si>
    <t>Condotta omissiva o dilatoria</t>
  </si>
  <si>
    <t>Rispetto dei termini e delle previsioni del Regolamento per la riscossione dei contributi e della Procedura del SGQ PO15</t>
  </si>
  <si>
    <t>Predisposizione di documentazione tecnica da utilizzare nel corso di eventi interni e relazioni esterne</t>
  </si>
  <si>
    <t>GESTIONE DEI RAPPORTI CON LA PA</t>
  </si>
  <si>
    <t xml:space="preserve">Formulazione di  pareri su leggi/regolamenti </t>
  </si>
  <si>
    <t>Approvazione parere</t>
  </si>
  <si>
    <t>Approvazione parere finalizzato al soddisfacimento di interessi privatistici</t>
  </si>
  <si>
    <t>Approvazione collegiale e adeguata motivazione</t>
  </si>
  <si>
    <t>Pubblicazione obbligatoria Amministrazione Trasparente</t>
  </si>
  <si>
    <t>Produzione/Pubblicazione informazioni e documenti</t>
  </si>
  <si>
    <t>Omissione/Ritardo nella produzione/pubblicazione documenti</t>
  </si>
  <si>
    <t>Gestione delle domande di autorizzazione dei corsi di Formazione FPC (Abbassare il punteggio)</t>
  </si>
  <si>
    <t xml:space="preserve"> Sì, sui media di categoria</t>
  </si>
  <si>
    <t>Costituzione Commissioni e Gruppi di studio</t>
  </si>
  <si>
    <t>Nomina componenti di Commissioni Consultive interne del CNDCEC</t>
  </si>
  <si>
    <t>Regolamento interno - Pubblicazione nominativi</t>
  </si>
  <si>
    <t>Parere su costituzione o separazione di ODCEC</t>
  </si>
  <si>
    <t>Decisione su parere di accoglimento/rigetto</t>
  </si>
  <si>
    <t xml:space="preserve">Alterazione delle valutazioni per favorire/sfavorire un determinato soggetto </t>
  </si>
  <si>
    <t>Applicazione norme codice etico su conflitto di interessi e astensione</t>
  </si>
  <si>
    <t>Organizzazione di convegni, congressi e manifestazioni all‘estero</t>
  </si>
  <si>
    <t>Elaborazione del budget e compimento attività organizzative</t>
  </si>
  <si>
    <t>Organizzazione evento in assenza in assenza dei requisiti autorizzativi</t>
  </si>
  <si>
    <t>Verifica preventiva requisiti autorizzativi</t>
  </si>
  <si>
    <t>Partecipazione a eventi internazionali</t>
  </si>
  <si>
    <t>Organizzazione trasferte</t>
  </si>
  <si>
    <t>Organizzazione trasferta in assenza dei requisiti autorizzativi (nomina o delibera autorizzativa)</t>
  </si>
  <si>
    <t>Verifica preventiva requisiti autorizzativi (nomina, delibera di autorizzazione, autorizzazione su WF per i Dipendenti da parte della funzione apicale e del DG)</t>
  </si>
  <si>
    <t xml:space="preserve">Raccolta periodica dei dati e predisposizione report  e segnalazione di criticità rilevanti </t>
  </si>
  <si>
    <t xml:space="preserve">Omissione o ritardo nella predisposizione report  e segnalazione di criticità rilevanti </t>
  </si>
  <si>
    <t>Integrazione delle attività nella procedura PG 01</t>
  </si>
  <si>
    <t xml:space="preserve"> Pianificazione, gestione e organizzazione degli eventi</t>
  </si>
  <si>
    <t>Individuazione beni/servizi da approvvigionare e scelta del fornitore</t>
  </si>
  <si>
    <t>Attuazione della procedura PO 18 e Rotazione fornitori</t>
  </si>
  <si>
    <t>Autorizzazione incarichi esterni a dipendenti</t>
  </si>
  <si>
    <t>Gestione e distribuzione dei buoni pasto</t>
  </si>
  <si>
    <t>Computo buoni maturati</t>
  </si>
  <si>
    <t>Ufficio Risorse Umane</t>
  </si>
  <si>
    <t>Comportamento finalizzato a favorire o sfavorire un determinato soggetto</t>
  </si>
  <si>
    <t>Possibilità di verifica dei dati mediante sistema informatico rilevazione presenze (WF)</t>
  </si>
  <si>
    <t>Elaborazione delle buste paga e gestione dei relativi adempimenti di natura previdenziale, assistenziale e fiscale</t>
  </si>
  <si>
    <t>Elaborazione buste e trasmissione INPS</t>
  </si>
  <si>
    <t>Comportamento dilatorio o in violazione dei principi di imparzialità</t>
  </si>
  <si>
    <t>Predisposizione dei bonifici per le disposizioni di pagamento a favore del personale dipendente</t>
  </si>
  <si>
    <t>Emissione mandati di pagamento e trasmissione all'istituto di credito</t>
  </si>
  <si>
    <t>Comportamento parziale omissivo al fine di favorire o sfavorire un soggetto</t>
  </si>
  <si>
    <t xml:space="preserve">Gestione gare </t>
  </si>
  <si>
    <t>Gestione Bando</t>
  </si>
  <si>
    <t>Alterazione dei tempi procedimentali/Elusione delle procedure di svolgimento delle attività di controllo</t>
  </si>
  <si>
    <t>Rispetto dei principi del Codice dei Contratti Pubblici e Linee Guida ANAC
Formazione specialistica</t>
  </si>
  <si>
    <t>GESTIONE DOCUMENTALE</t>
  </si>
  <si>
    <t>Gestione del protocollo e della corrispondenza del CNDCEC</t>
  </si>
  <si>
    <t>Protocollazione e trasmissione atti al destinatario</t>
  </si>
  <si>
    <t>Ufficio Servizi Digitali, Protocollo E Biblioteca</t>
  </si>
  <si>
    <t>Comportamento omissivo o indebito ritardo</t>
  </si>
  <si>
    <t xml:space="preserve">No, è del tutto vincolato                                                               </t>
  </si>
  <si>
    <t xml:space="preserve">Condivisione/Procedura PO 02 </t>
  </si>
  <si>
    <t>Gestione contratti fornitori di beni e servizi</t>
  </si>
  <si>
    <t>Verifica della conforme erogazione della fornitura, con il supporto degli uffici coinvolti</t>
  </si>
  <si>
    <t>Conforme applicazione PO 09</t>
  </si>
  <si>
    <t>Affidamento fornitura di beni e servizi - Sottosoglia (da 40.000 a 214.000,00)</t>
  </si>
  <si>
    <t>Determina di Affidamento in base all'esito della Procedura negoziata</t>
  </si>
  <si>
    <t>Piano biennale di  Programmazione degli acquisti di beni e Servizi/ Codice di comportamento</t>
  </si>
  <si>
    <t xml:space="preserve">Riesame del diniego, totale o parziale, o della mancata risposta, all'istanza di accesso civico generalizzato </t>
  </si>
  <si>
    <t>Valutazione delle richieste di accesso</t>
  </si>
  <si>
    <t>Uso improprio o distorto della discrezionalità</t>
  </si>
  <si>
    <t>Condivisione delle informazioni con le funzioni apicali/ Osservanza Linee guida ANAC n. 1309/2016 e circolari FP</t>
  </si>
  <si>
    <t>Supporto agli Ordini territoriali per lo svolgimento delle attività istituzionali</t>
  </si>
  <si>
    <t>Attività di risposta a quesiti sulla FPC</t>
  </si>
  <si>
    <t xml:space="preserve">Contratti, convenzioni e protocolli d'intesa con PA </t>
  </si>
  <si>
    <t>Predisposizione di accordi finalizzati al soddisfacimento di interessi particolari</t>
  </si>
  <si>
    <t>Codice Etico su conflitto di interessi e astensione</t>
  </si>
  <si>
    <t>INCARICHI E NOMINE</t>
  </si>
  <si>
    <t>Nomina per attribuzione incarichi interni</t>
  </si>
  <si>
    <t>Designazione</t>
  </si>
  <si>
    <t>Applicazione norme codice etico su conflitto di interessi e astensione - Misure di Trasparenza</t>
  </si>
  <si>
    <t>Partecipazione ad organismi nazionali e internazionali</t>
  </si>
  <si>
    <t>Adesione ad organismi e nomina rappresentante</t>
  </si>
  <si>
    <t xml:space="preserve">Misure di Trasparenza/Pubblicazione delibera </t>
  </si>
  <si>
    <t>Partecipazione ad organismi nazionali e internazionali e a singoli eventi</t>
  </si>
  <si>
    <t>Designazione rappresentanti dell'Ordine o delegati</t>
  </si>
  <si>
    <t>Riconoscimento ed erogazione contributo sulla base di specifici progetti</t>
  </si>
  <si>
    <t>valutazione requisiti e riconoscimento contributo</t>
  </si>
  <si>
    <t>Valutazione parziale o arbitraria</t>
  </si>
  <si>
    <t>Predeterminazione requisiti legittimanti il riconoscimento/misure di trasparenza</t>
  </si>
  <si>
    <t>Liquidazione dell’indennità di missione e di trasferta</t>
  </si>
  <si>
    <t>Verifica missioni e trasferte</t>
  </si>
  <si>
    <t>Frammentazione dell'attività su più funzioni</t>
  </si>
  <si>
    <t xml:space="preserve">Predisposizione degli incarichi di servizio </t>
  </si>
  <si>
    <t>Redazione Ordini di Servizio</t>
  </si>
  <si>
    <t>Nessun rischio in quanto meramente esecutiva</t>
  </si>
  <si>
    <t>Gestione fascicoli del personale.</t>
  </si>
  <si>
    <t>Tenuta e manutenzione dei fascicoli del personale</t>
  </si>
  <si>
    <t>Tenuta della documentazione non conforme ai principi del GDPR</t>
  </si>
  <si>
    <t>Condivisione misure per corretta applicazione del GDPR per l'ente (CNDCEC)</t>
  </si>
  <si>
    <t>Gestione dati Libro Unico</t>
  </si>
  <si>
    <t xml:space="preserve">Verifica dati inseriti e corretta applicazione degli istituti </t>
  </si>
  <si>
    <t>Gestione parziale o omissiva delle verifiche a favore o contro determinati soggetti</t>
  </si>
  <si>
    <t xml:space="preserve"> A livello di Direttore generale </t>
  </si>
  <si>
    <t>Frammentazione  dell'attività con altra funzione</t>
  </si>
  <si>
    <t>Attività relative alle liti giudiziali sia attive che passive del Consiglio Nazionale</t>
  </si>
  <si>
    <t>Gestione dei flussi informativi con tutte le parti interessate (legali, ricorrente CN)</t>
  </si>
  <si>
    <t>Protocollazione di ogni documento in entrata/uscita</t>
  </si>
  <si>
    <t>Assistenza e consulenza legale al Consiglio Nazionale</t>
  </si>
  <si>
    <t>Istruttoria e valutazione del fatto</t>
  </si>
  <si>
    <t>Frammentazione delle funzioni</t>
  </si>
  <si>
    <t xml:space="preserve">Gestione delle richieste di permessi, ferie, straordinari attraverso il programma di gestione </t>
  </si>
  <si>
    <t>Verifica e approvazione richieste</t>
  </si>
  <si>
    <t>Accessibilità della procedura da parte delle funzioni sovraordinate (responsabili dell'approvazione)</t>
  </si>
  <si>
    <t>Liquidazioni rimborsi spese</t>
  </si>
  <si>
    <t xml:space="preserve">Autorizzazione alla liquidazione </t>
  </si>
  <si>
    <t xml:space="preserve">Autorizzazione/diniego in contrasto con il principio di imparzialità </t>
  </si>
  <si>
    <t>Regolamento di amministrazione e contabilità</t>
  </si>
  <si>
    <t>Missioni Trasferte per i dipendenti/terzi</t>
  </si>
  <si>
    <t>Autorizzazione alla missione/trasferta e al relativo trattamento economico</t>
  </si>
  <si>
    <t>Acquisizione preventiva documentazione autorizzativa</t>
  </si>
  <si>
    <t>Nomina della Commissione</t>
  </si>
  <si>
    <t>Consiglio Nazionale/Consigliere Segretario</t>
  </si>
  <si>
    <t>Codice di comportamento/Preventiva verifica incompatibilità componenti commissione</t>
  </si>
  <si>
    <t>Procedure concorsuali interne/Sviluppi Economici</t>
  </si>
  <si>
    <t>Vigilanza  su adempimenti anticorruzione Società partecipate e/o controllate</t>
  </si>
  <si>
    <t>Verifica attuazione adempimenti in materia di prevenzione della Corruzione e trasparenza</t>
  </si>
  <si>
    <t xml:space="preserve">Verifica omissiva o parziale </t>
  </si>
  <si>
    <t>Acquisizione annuale relazione RPCT e atti</t>
  </si>
  <si>
    <t xml:space="preserve">Controllo omissivo o parziale </t>
  </si>
  <si>
    <t xml:space="preserve">E’ parzialmente vincolato solo dalla legge  </t>
  </si>
  <si>
    <t>CONTROLLI E VERIFICHE INTERNE</t>
  </si>
  <si>
    <t>Gestione del Sistema qualità</t>
  </si>
  <si>
    <t>Verifica conforme implementazione  del Sistema Qualità Esecuzione Audit</t>
  </si>
  <si>
    <t>Resp. Qualità</t>
  </si>
  <si>
    <t xml:space="preserve">Omissione o ritardo nella esecuzione degli audit/raccolta delle evidenze  e segnalazione di criticità rilevanti </t>
  </si>
  <si>
    <t>Condivisione Piano degli Audit</t>
  </si>
  <si>
    <t>Autorizzazione alla liquidazione previa verifica della spettanza in conformità alla determina/contratto</t>
  </si>
  <si>
    <t>PO 03 - Regolamento interno - Sistema Informativo -  Frammentazione delle responsabilità</t>
  </si>
  <si>
    <t>Codice deontologico circostanziando  la motivazione e nominativi interessati. Spese di rappresentanza approvate dal Tesoriere/Presidente</t>
  </si>
  <si>
    <t xml:space="preserve">Monitoraggio esecuzione contratti </t>
  </si>
  <si>
    <t>Condotta omissiva finalizzata a favorire il fornitore</t>
  </si>
  <si>
    <t>Tenuta e aggiornamento dell'inventario dei beni</t>
  </si>
  <si>
    <t>Registrazione acquisizione e dismissione beni</t>
  </si>
  <si>
    <t>Rappresentazione non veritiera dell'effettiva consistenza del patrimonio dell'ente</t>
  </si>
  <si>
    <t xml:space="preserve">Gestione dell'agenda e delle attività di segreteria del Presidente </t>
  </si>
  <si>
    <t>Coordinamento e Organizzazione</t>
  </si>
  <si>
    <t>Divulgazione di notizie riservate relative agli impegni/attività del Presidente</t>
  </si>
  <si>
    <t>Promozione dell’etica attraverso formazione ad hoc</t>
  </si>
  <si>
    <t xml:space="preserve">Prenotazione di viaggi e trasferte del Presidente </t>
  </si>
  <si>
    <t>Organizzazione Logistica</t>
  </si>
  <si>
    <t xml:space="preserve">Comportamento atto a favorire un fornitore </t>
  </si>
  <si>
    <t>Acquisizione documentazione a supporto
Gestione delle forniture come descritto nella Procedura SGQ PO 09</t>
  </si>
  <si>
    <t xml:space="preserve">Prenotazione di viaggi e trasferte del Vice Presidente e della Direzione </t>
  </si>
  <si>
    <t>Gestione impegni di spesa</t>
  </si>
  <si>
    <t>Verifica copertura finanziaria</t>
  </si>
  <si>
    <t>Approvare/Non approvare copertura finanziaria per spese non previste al fine di favorire /sfavorire soggetti esterni.</t>
  </si>
  <si>
    <t>Aggiornamento regolamento di contabilità</t>
  </si>
  <si>
    <t>Predisposizioni variazioni di bilancio</t>
  </si>
  <si>
    <t>Preparazione della documentazione a supporto</t>
  </si>
  <si>
    <t>Alterazione/manipolazione dati di bilancio/documentazione a supporto</t>
  </si>
  <si>
    <t xml:space="preserve">Analisi dell'andamento della spesa per il controllo del rispetto degli equilibri finanziari </t>
  </si>
  <si>
    <t>Predisposizione Report sul rispetto degli equilibri finanziari</t>
  </si>
  <si>
    <t>Gestione delle attività in conformità al regolamento
Documentazione a supporto</t>
  </si>
  <si>
    <t>Supporto operativo al collegio dei revisori</t>
  </si>
  <si>
    <t>Messa a disposizione documenti/dati</t>
  </si>
  <si>
    <t>Condotta parziale/omissiva</t>
  </si>
  <si>
    <t>Gestione delle attività in conformità al regolamento
Condivisione gestione attività con funzioni apicali</t>
  </si>
  <si>
    <t>Gestione e coordinamento degli adempimenti fiscali</t>
  </si>
  <si>
    <t xml:space="preserve">determinazione dei versamenti da effettuare e loro effettuazione </t>
  </si>
  <si>
    <t xml:space="preserve">Mancato tempestivo adempimento </t>
  </si>
  <si>
    <t>Registrazione fatture</t>
  </si>
  <si>
    <t>Acquisizione e verifica delle fatture pervenute dal sistema di interscambio</t>
  </si>
  <si>
    <t>Tenuta della contabilità finanziaria ed economico-patrimoniale dell'ente</t>
  </si>
  <si>
    <t>Registrazione e pagamento delle fatture</t>
  </si>
  <si>
    <t>Ufficio Contabilità e Bilancio</t>
  </si>
  <si>
    <t xml:space="preserve">Alterazione/manipolazione dati </t>
  </si>
  <si>
    <t>Rispetto PO 12 Regolamento Sistema Informativo Frammentazione del Resp</t>
  </si>
  <si>
    <t>Emissione dei mandati di pagamento</t>
  </si>
  <si>
    <t>Operazioni e rapporti con l'istituto di credito</t>
  </si>
  <si>
    <t>Attività di verifica e controllo</t>
  </si>
  <si>
    <t>Attività totalmente vincolata</t>
  </si>
  <si>
    <t>Gestione cassa economale</t>
  </si>
  <si>
    <t>Tenuta cassa - Anticipazione e liquidazioni in contanti</t>
  </si>
  <si>
    <t>Emissione di proforma per indennità e gettoni presenza e gettoni CN</t>
  </si>
  <si>
    <t>Calcolo indennità e gettoni sulla base della rilevazione delle presenze</t>
  </si>
  <si>
    <t>Gestione e coordinamento adempimenti  fiscali</t>
  </si>
  <si>
    <t>Attuazione adempimenti fiscali e previdenziali dell'Ente</t>
  </si>
  <si>
    <t>Verifica spettanza in conformità alla determina/contratto e al regolamento</t>
  </si>
  <si>
    <t>Ufficio Rimborsi Spese</t>
  </si>
  <si>
    <t>Rispetto PO 03 Regolamento Sistema Informativo Frammentazione del Resp</t>
  </si>
  <si>
    <t xml:space="preserve">Procedure concorsuali interne/Sviluppi Economici </t>
  </si>
  <si>
    <t>Determinazione di requisiti atti a favorire un determinato candidato</t>
  </si>
  <si>
    <t>Piano Triennale dei Fabbisogni/Codice di comportamento</t>
  </si>
  <si>
    <t>Definizione degli obiettivi per il conseguimento della retribuzione di risultato</t>
  </si>
  <si>
    <t xml:space="preserve">Determinazione degli obiettivi annuali </t>
  </si>
  <si>
    <t>Organizzazione di convegni, congressi e manifestazioni nazionali e internazionali</t>
  </si>
  <si>
    <t>Approvazione calendario e definizione budget</t>
  </si>
  <si>
    <t>Perseguimento di interessi privatistici/ Valutazione atta a favorire/sfavorire un determinato soggetto</t>
  </si>
  <si>
    <t>Applicazione norme codice etico - Pubblicazione delibere</t>
  </si>
  <si>
    <t>Indennità e rimborsi spese</t>
  </si>
  <si>
    <t xml:space="preserve">Approvazione trasferte e attribuzione indennità </t>
  </si>
  <si>
    <t xml:space="preserve">Valutazione collegiale </t>
  </si>
  <si>
    <t>Indicazione di professionisti su richiesta di terzi</t>
  </si>
  <si>
    <t>Composizione della commissione di concorso finalizzata favorire determinati operatori economici</t>
  </si>
  <si>
    <t>Formazione della Commissione  nel rispetto dei Principi del Codice dei Contratti Pubblici e delle Linee Guida ANAC</t>
  </si>
  <si>
    <t>Determina di conferimento dell'incarico di consulenza/collaborazione</t>
  </si>
  <si>
    <t>VIGILANZA ORDINI (ART. 12, CO. 1 LETTE. E) (ridurre il punteggio)</t>
  </si>
  <si>
    <t xml:space="preserve">Scioglimento Consigli degli ODCEC ex art. 17 co. 1 n. D. Lgs. 139/2005 </t>
  </si>
  <si>
    <t>PTPC: Adempimenti RPCT</t>
  </si>
  <si>
    <t>Predisposizione del Piano triennale di prevenzione della corruzione e della trasparenza e verifica sull'attuazione e idoneità</t>
  </si>
  <si>
    <t>Valutazione/Verifica omissiva o parziale</t>
  </si>
  <si>
    <t>Condivisione delle informazioni con altre funzioni/adozione procedura SGQ</t>
  </si>
  <si>
    <t>Istruttoria delle sedute del Consiglio Nazionale/Comitato Esecutivo</t>
  </si>
  <si>
    <t>Acquisizione materiale di seduta, formazione bozza odg e pubblicazione su piattaforma</t>
  </si>
  <si>
    <t>Tracciabilità delle versioni /utilizzo della piattaforma informatica per la gestione della documentazione di seduta</t>
  </si>
  <si>
    <t>Erogazione retribuzione di risultato</t>
  </si>
  <si>
    <t>Valutazione in assenza di certificazione degli obiettivi raggiunti, o in contrasto con la stessa</t>
  </si>
  <si>
    <t xml:space="preserve">Comunicazione infraannuale (30 giugno) circa lo stato di raggiungimento degli obiettivi </t>
  </si>
  <si>
    <t>Assistenza e preparazione delle procedure di gara in collaborazione con l’Ufficio Approvvigionamento e Patrimonio</t>
  </si>
  <si>
    <t>Predisposizione, valutazione di atti o documenti a base di gara</t>
  </si>
  <si>
    <t>Predisposizione dei documenti di bilancio d’esercizio (previsione e consuntivo)</t>
  </si>
  <si>
    <t>Elaborazione e stesura documenti finanziari</t>
  </si>
  <si>
    <t>COMUNICAZIONE ESTERNA</t>
  </si>
  <si>
    <t>Pubblicazione documenti sul portale del CNDCEC</t>
  </si>
  <si>
    <t>Pubblicazione documenti</t>
  </si>
  <si>
    <t xml:space="preserve">Pubblicazione di un documento non autorizzato </t>
  </si>
  <si>
    <t>Condivisione con funzioni apicali</t>
  </si>
  <si>
    <t xml:space="preserve">Gestione dell'agenda e delle attività di segreteria del Vice Presidente e della Direzione </t>
  </si>
  <si>
    <t>SICUREZZA LUOGHI DI LAVORO</t>
  </si>
  <si>
    <t xml:space="preserve">Adempimenti in materia di sicurezza nei luoghi di lavoro
</t>
  </si>
  <si>
    <t>Monitoraggio adempimenti in materia di sicurezza e salute sui luoghi di lavoro</t>
  </si>
  <si>
    <t>Ritardo/Omissione nella rilevazione degli adempimenti da effettuare e nelle relative comunicazioni agli funzioni interessate</t>
  </si>
  <si>
    <t>Gestione del sistema informatico e del servizio di telecomunicazione (ridurre il punteggio)</t>
  </si>
  <si>
    <t>Gestione dei contratti di manutenzione (ridurre il punteggio)</t>
  </si>
  <si>
    <t>Istruttoria tecnica parere su costituzione o separazione di ODCEC</t>
  </si>
  <si>
    <t>Codice di comportamento/procedura SGQ PO16</t>
  </si>
  <si>
    <t>Accertamento delle entrate e emissione reversali di incasso</t>
  </si>
  <si>
    <t>Redazione rendiconto alla gestione, prospetti di conciliazione, del Conto Economico e del patrimonio</t>
  </si>
  <si>
    <t>Elaborazione prospetti e report contabili</t>
  </si>
  <si>
    <t>RICEVIMENTO DELLA FORNITURA, VERIFICA REGOLARITÀ E AUTORIZZAZIONE AL PAGAMENTO</t>
  </si>
  <si>
    <t>Condivisione con il Responsabile Ufficio contratti</t>
  </si>
  <si>
    <t>Gestione delle assenze per malattia</t>
  </si>
  <si>
    <t>Acquisizione certificato</t>
  </si>
  <si>
    <t>Condotta omissiva o in violazione dei principi di imparzialità</t>
  </si>
  <si>
    <t>Implementazione flusso informativo per verifica tempestiva acquisizione del certificato</t>
  </si>
  <si>
    <t>Preparazione bozze di documenti</t>
  </si>
  <si>
    <t>Elaborazione Documenti/atti</t>
  </si>
  <si>
    <t>Alterazione dei contenuti</t>
  </si>
  <si>
    <t>Gestione corrispondenza in entrata/uscita</t>
  </si>
  <si>
    <t>Gestione documenti ricevuti/Predisposizione documenti in uscita</t>
  </si>
  <si>
    <t>Comportamento parziale atto a favorire interessi propri o di terzi</t>
  </si>
  <si>
    <t>Formalizzazione delle attività svolte</t>
  </si>
  <si>
    <t xml:space="preserve"> Collaborazione con la Segreteria di Vicepresidenza e Direzione</t>
  </si>
  <si>
    <t>Raccordo per la gestione coordinata delle rispettive attività (Presidenza/Direzione)</t>
  </si>
  <si>
    <t>Comportamento dilatorio</t>
  </si>
  <si>
    <t>Tracciabilità della corrispondenza</t>
  </si>
  <si>
    <t xml:space="preserve"> Collaborazione con la Segreteria di Presidenza </t>
  </si>
  <si>
    <t xml:space="preserve">Gestione cancelleria e dei beni in uso al personale dipendente
</t>
  </si>
  <si>
    <t>Distribuzione dei materiali di consumo alle risorse</t>
  </si>
  <si>
    <t>Mancata registrazione della distribuzione del materiale</t>
  </si>
  <si>
    <t>Rispetto procedura PO 09</t>
  </si>
  <si>
    <t>Autorizzazione incarichi esterni a dipendenti  (ridurre il punteggio)</t>
  </si>
  <si>
    <t>Supporto tecnico alla Direzione Generale nelle attività di valutazione del personale</t>
  </si>
  <si>
    <t>Acquisizione a e comunicazione  dati</t>
  </si>
  <si>
    <t>Alterazione/manipolazione dati</t>
  </si>
  <si>
    <t xml:space="preserve">Assistenza alla Direzione Generale nella gestione delle relazioni con le OO.SS. dei lavoratori </t>
  </si>
  <si>
    <t>Predisposizione documentazione relativa ad accordi/contratto integrativo</t>
  </si>
  <si>
    <t>Comportamento Dilatorio/omissivo</t>
  </si>
  <si>
    <t>Gestione delle attività di formazione del personale dipendente</t>
  </si>
  <si>
    <t>Rilevazione del fabbisogno formativo</t>
  </si>
  <si>
    <t>Rappresentazione  del fabbisogno formativo non rispondente alle effettive esigenze dell'ente</t>
  </si>
  <si>
    <t>Condivisione del Piano di Formazione annuale</t>
  </si>
  <si>
    <t>Assistenza alla Direzione Generale nei procedimenti disciplinari</t>
  </si>
  <si>
    <t>Trasmissione alla Direzione delle informazioni rilevanti sotto il profilo disciplinare</t>
  </si>
  <si>
    <t>Condotta parziale o omissiva volta a favorire un determinato soggetto</t>
  </si>
  <si>
    <t>Definizione degli indici delle condotte rilevanti</t>
  </si>
  <si>
    <t>Realizzazione di rassegne stampa quotidiane</t>
  </si>
  <si>
    <t>Selezione dei Contenuti</t>
  </si>
  <si>
    <t>Comportamento parziale o omissivo al fine di alterare la rappresentazione dei fatti</t>
  </si>
  <si>
    <t>Condivisione dei contenuti con funzioni apicali</t>
  </si>
  <si>
    <t xml:space="preserve">Programmazione partecipazione eventi internazionali e definizione budget </t>
  </si>
  <si>
    <t>Autorizzazione delle missioni all'estero e relativo budget</t>
  </si>
  <si>
    <t>Valutazione parziale atta a favorire/sfavorire un determinato soggetto</t>
  </si>
  <si>
    <t>Rispetto Procedure PO 03 - PO 08 SGQ</t>
  </si>
  <si>
    <t xml:space="preserve"> Gestione dell’agenda del Presidente</t>
  </si>
  <si>
    <t>Utilizzo macchina aziendale</t>
  </si>
  <si>
    <t xml:space="preserve">Richiesta macchina per fini non istituzionali </t>
  </si>
  <si>
    <t>Formalizzazione della richiesta/uso mail istituzionale</t>
  </si>
  <si>
    <t>Richiesta di protocollazione e trasmissione atti al destinatario</t>
  </si>
  <si>
    <t>Conforme attuazione della procedura PO 02 e svolgimento delle attività secondo il principio della condivisione</t>
  </si>
  <si>
    <t>Procedimenti disciplinari per infrazioni punibili con sanzione superiore al rimprovero verbale</t>
  </si>
  <si>
    <t xml:space="preserve">Valutazione della condotta </t>
  </si>
  <si>
    <t>Rispetto dei principi generali e del procedimento nel D. Lgs. 165/2001 e del Codice di comportamento</t>
  </si>
  <si>
    <t xml:space="preserve">Gestione  delle attività di nomina e di revoca dei delegati internazionali </t>
  </si>
  <si>
    <t>Comunicazione nomina/revoca e acquisizione documenti richiesti</t>
  </si>
  <si>
    <t>Attività di gestione della corrispondenza estera</t>
  </si>
  <si>
    <t>Gestione della documentazione in entrata/uscita</t>
  </si>
  <si>
    <t>Attestazioni impegni ai fini rimborsi spese</t>
  </si>
  <si>
    <t>Attestazione impegni non coerenti con i fini istituzionali</t>
  </si>
  <si>
    <t>Frammentazione/condivisione agenda</t>
  </si>
  <si>
    <t xml:space="preserve"> Gestione dell’agenda del Vicepresidente/Direttore generale</t>
  </si>
  <si>
    <t>Frammentazione funzioni e condivisione/Rispetto procedura SGQ</t>
  </si>
  <si>
    <t>Adempimenti transizione digitale</t>
  </si>
  <si>
    <t>Nomina Responsabile Transizione Digitale e Adempimenti conseguenti (Piano accessibilità sito etc.)</t>
  </si>
  <si>
    <t xml:space="preserve">AREA AFFARI GENERALI </t>
  </si>
  <si>
    <t>Condotta omissiva o dilatoria nell'attuazione delle misure di innovazione</t>
  </si>
  <si>
    <t>Monitoraggio dell'attuazione</t>
  </si>
  <si>
    <t>Vigilanza sulle incompatibilità e inconvertibilità degli incarichi</t>
  </si>
  <si>
    <t>Segnalazione violazioni</t>
  </si>
  <si>
    <t>Gestione accesso civico obbligatorio</t>
  </si>
  <si>
    <t xml:space="preserve">Valutazione delle richieste di accesso e segnalazioni conseguenti </t>
  </si>
  <si>
    <t>Rilevazione/segnalazione fabbisogno</t>
  </si>
  <si>
    <t xml:space="preserve">DEFINIZIONE requisiti del bene o del servizio </t>
  </si>
  <si>
    <t>Responsabili di Area</t>
  </si>
  <si>
    <t xml:space="preserve">Gestione della documentazione di pertinenza di ogni Uffici/Segreteria </t>
  </si>
  <si>
    <t>Gestione e conservazione degli atti</t>
  </si>
  <si>
    <t>nessun rischio in quanto tutti i documenti all'atto della protocollazione sono acquisiti nel formato digitale e inviati in conservazione sostitutiva.</t>
  </si>
  <si>
    <t xml:space="preserve"> A livello di addetto</t>
  </si>
  <si>
    <t xml:space="preserve">Individuazione del professionista/studio legale </t>
  </si>
  <si>
    <t>Delibera/Determina di conferimento incarico a professionista legale</t>
  </si>
  <si>
    <t>Decisione di costituzione o contumacia</t>
  </si>
  <si>
    <r>
      <t>Proposta professionisti legali</t>
    </r>
    <r>
      <rPr>
        <b/>
        <sz val="10"/>
        <rFont val="Calibri"/>
        <family val="2"/>
        <scheme val="minor"/>
      </rPr>
      <t xml:space="preserve"> </t>
    </r>
  </si>
  <si>
    <r>
      <rPr>
        <sz val="10"/>
        <color theme="1"/>
        <rFont val="Calibri"/>
        <family val="2"/>
        <scheme val="minor"/>
      </rPr>
      <t xml:space="preserve"> Collaborazione con la Segreteria del Consiglio Nazionale, in particolare per l’organizzazione delle sedute consiliari e delle assemblee dei presidenti</t>
    </r>
  </si>
  <si>
    <r>
      <rPr>
        <sz val="10"/>
        <rFont val="Calibri"/>
        <family val="2"/>
        <scheme val="minor"/>
      </rPr>
      <t>Abuso della posizione/contatti per conseguimento di scopi personali</t>
    </r>
    <r>
      <rPr>
        <strike/>
        <sz val="10"/>
        <rFont val="Calibri"/>
        <family val="2"/>
        <scheme val="minor"/>
      </rPr>
      <t xml:space="preserve"> </t>
    </r>
  </si>
  <si>
    <r>
      <t>Ne</t>
    </r>
    <r>
      <rPr>
        <sz val="10"/>
        <color rgb="FF000000"/>
        <rFont val="Calibri"/>
        <family val="2"/>
        <scheme val="minor"/>
      </rPr>
      <t>goziazione, stipula ed esecuzione (art.29 co.1. lett. a)</t>
    </r>
  </si>
  <si>
    <r>
      <t>R</t>
    </r>
    <r>
      <rPr>
        <sz val="10"/>
        <color rgb="FF000000"/>
        <rFont val="Calibri"/>
        <family val="2"/>
        <scheme val="minor"/>
      </rPr>
      <t>icevimento della fornitura, verifica regolarità e autorizzazione al pagamento</t>
    </r>
  </si>
  <si>
    <r>
      <t>Report RSPP su</t>
    </r>
    <r>
      <rPr>
        <strike/>
        <sz val="10"/>
        <rFont val="Calibri"/>
        <family val="2"/>
        <scheme val="minor"/>
      </rPr>
      <t xml:space="preserve"> r</t>
    </r>
    <r>
      <rPr>
        <sz val="10"/>
        <rFont val="Calibri"/>
        <family val="2"/>
        <scheme val="minor"/>
      </rPr>
      <t xml:space="preserve">ispetto della prescrizioni contenute nel Documento di Valutazione dei Rischi 
</t>
    </r>
  </si>
  <si>
    <t>Prenotazione di viaggi e trasferte del Vice Presidente</t>
  </si>
  <si>
    <t>SEGRETERIE PRESIDENZA E VICEPRESIDENZA</t>
  </si>
  <si>
    <t xml:space="preserve"> Collaborazione con la Segreteria di Vicepresidenza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</si>
</sst>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name val="Calibri"/>
      <family val="2"/>
      <scheme val="minor"/>
    </font>
    <font>
      <sz val="8"/>
      <name val="Calibri"/>
      <family val="2"/>
      <scheme val="minor"/>
    </font>
    <font>
      <sz val="8"/>
      <color theme="1"/>
      <name val="Calibri"/>
      <family val="2"/>
      <scheme val="minor"/>
    </font>
    <font>
      <b/>
      <sz val="14"/>
      <name val="Calibri"/>
      <family val="2"/>
      <scheme val="minor"/>
    </font>
    <font>
      <b/>
      <sz val="8"/>
      <name val="Calibri"/>
      <family val="2"/>
      <scheme val="minor"/>
    </font>
    <font>
      <b/>
      <sz val="8"/>
      <color theme="0"/>
      <name val="Calibri"/>
      <family val="2"/>
      <scheme val="minor"/>
    </font>
    <font>
      <b/>
      <sz val="8"/>
      <color theme="1"/>
      <name val="Calibri"/>
      <family val="2"/>
      <scheme val="minor"/>
    </font>
    <font>
      <sz val="8"/>
      <color rgb="FF000000"/>
      <name val="Calibri"/>
      <family val="2"/>
      <scheme val="minor"/>
    </font>
    <font>
      <sz val="10"/>
      <color theme="1"/>
      <name val="Arial"/>
      <family val="2"/>
    </font>
    <font>
      <sz val="10"/>
      <name val="Calibri"/>
      <family val="2"/>
      <scheme val="minor"/>
    </font>
    <font>
      <b/>
      <sz val="10"/>
      <name val="Calibri"/>
      <family val="2"/>
      <scheme val="minor"/>
    </font>
    <font>
      <b/>
      <sz val="10"/>
      <color theme="0"/>
      <name val="Calibri"/>
      <family val="2"/>
      <scheme val="minor"/>
    </font>
    <font>
      <sz val="10"/>
      <color theme="1"/>
      <name val="Calibri"/>
      <family val="2"/>
      <scheme val="minor"/>
    </font>
    <font>
      <b/>
      <sz val="10"/>
      <color theme="1"/>
      <name val="Calibri"/>
      <family val="2"/>
      <scheme val="minor"/>
    </font>
    <font>
      <sz val="10"/>
      <color rgb="FF000000"/>
      <name val="Calibri"/>
      <family val="2"/>
      <scheme val="minor"/>
    </font>
    <font>
      <sz val="10"/>
      <name val="Calibri"/>
      <family val="2"/>
    </font>
    <font>
      <strike/>
      <sz val="10"/>
      <name val="Calibri"/>
      <family val="2"/>
      <scheme val="minor"/>
    </font>
  </fonts>
  <fills count="12">
    <fill>
      <patternFill patternType="none"/>
    </fill>
    <fill>
      <patternFill patternType="gray125"/>
    </fill>
    <fill>
      <patternFill patternType="solid">
        <fgColor theme="0"/>
        <bgColor indexed="64"/>
      </patternFill>
    </fill>
    <fill>
      <patternFill patternType="solid">
        <fgColor theme="1" tint="0.14999847407452621"/>
        <bgColor indexed="64"/>
      </patternFill>
    </fill>
    <fill>
      <patternFill patternType="solid">
        <fgColor rgb="FFFF0000"/>
        <bgColor indexed="64"/>
      </patternFill>
    </fill>
    <fill>
      <patternFill patternType="solid">
        <fgColor theme="9" tint="0.59999389629810485"/>
        <bgColor indexed="64"/>
      </patternFill>
    </fill>
    <fill>
      <patternFill patternType="solid">
        <fgColor theme="4" tint="0.79998168889431442"/>
        <bgColor indexed="64"/>
      </patternFill>
    </fill>
    <fill>
      <patternFill patternType="solid">
        <fgColor rgb="FF92D050"/>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theme="5" tint="0.59999389629810485"/>
        <bgColor indexed="64"/>
      </patternFill>
    </fill>
    <fill>
      <patternFill patternType="solid">
        <fgColor theme="0" tint="-0.14999847407452621"/>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s>
  <cellStyleXfs count="1">
    <xf numFmtId="0" fontId="0" fillId="0" borderId="0"/>
  </cellStyleXfs>
  <cellXfs count="73">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2" borderId="0" xfId="0" applyFont="1" applyFill="1" applyAlignment="1">
      <alignment horizontal="center" vertical="center" wrapText="1"/>
    </xf>
    <xf numFmtId="0" fontId="4" fillId="6" borderId="1" xfId="0" applyFont="1" applyFill="1" applyBorder="1" applyAlignment="1">
      <alignment horizontal="center" vertical="center" wrapText="1"/>
    </xf>
    <xf numFmtId="0" fontId="3" fillId="2" borderId="4" xfId="0" applyFont="1" applyFill="1" applyBorder="1" applyAlignment="1">
      <alignment horizontal="center" vertical="center"/>
    </xf>
    <xf numFmtId="2" fontId="7" fillId="2" borderId="4" xfId="0" applyNumberFormat="1" applyFont="1" applyFill="1" applyBorder="1" applyAlignment="1">
      <alignment horizontal="center" vertical="center"/>
    </xf>
    <xf numFmtId="0" fontId="2" fillId="2" borderId="0"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3" fillId="2" borderId="0" xfId="0" applyFont="1" applyFill="1" applyBorder="1"/>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3" fillId="2" borderId="0" xfId="0" applyFont="1" applyFill="1"/>
    <xf numFmtId="0" fontId="5" fillId="7" borderId="1" xfId="0" applyFont="1" applyFill="1" applyBorder="1" applyAlignment="1">
      <alignment horizontal="center" vertical="center" wrapText="1"/>
    </xf>
    <xf numFmtId="0" fontId="2" fillId="7" borderId="1" xfId="0" applyFont="1" applyFill="1" applyBorder="1" applyAlignment="1">
      <alignment horizontal="center" vertical="center" wrapText="1"/>
    </xf>
    <xf numFmtId="0" fontId="6" fillId="7" borderId="1" xfId="0" applyFont="1" applyFill="1" applyBorder="1" applyAlignment="1">
      <alignment horizontal="center" vertical="center" wrapText="1"/>
    </xf>
    <xf numFmtId="0" fontId="3" fillId="0" borderId="0" xfId="0" applyFont="1"/>
    <xf numFmtId="0" fontId="1" fillId="2" borderId="0" xfId="0" applyFont="1" applyFill="1"/>
    <xf numFmtId="0" fontId="3" fillId="2" borderId="2"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3" fillId="2" borderId="7" xfId="0" applyFont="1" applyFill="1" applyBorder="1" applyAlignment="1">
      <alignment horizontal="center" vertical="center"/>
    </xf>
    <xf numFmtId="2" fontId="7" fillId="2" borderId="7" xfId="0" applyNumberFormat="1" applyFont="1" applyFill="1" applyBorder="1" applyAlignment="1">
      <alignment horizontal="center" vertical="center"/>
    </xf>
    <xf numFmtId="2" fontId="7" fillId="2" borderId="1" xfId="0" applyNumberFormat="1" applyFont="1" applyFill="1" applyBorder="1" applyAlignment="1">
      <alignment horizontal="center" vertical="center"/>
    </xf>
    <xf numFmtId="0" fontId="3" fillId="2" borderId="1" xfId="0" applyFont="1" applyFill="1" applyBorder="1" applyAlignment="1">
      <alignment horizontal="center" vertical="center"/>
    </xf>
    <xf numFmtId="0" fontId="9" fillId="0" borderId="1" xfId="0" applyFont="1" applyBorder="1" applyAlignment="1">
      <alignment horizontal="center" vertical="center" wrapText="1"/>
    </xf>
    <xf numFmtId="0" fontId="10" fillId="2" borderId="1"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10" fillId="2" borderId="1" xfId="0" applyFont="1" applyFill="1" applyBorder="1" applyAlignment="1">
      <alignment horizontal="center" wrapText="1"/>
    </xf>
    <xf numFmtId="0" fontId="10" fillId="2" borderId="6" xfId="0" applyFont="1" applyFill="1" applyBorder="1" applyAlignment="1">
      <alignment horizontal="center" vertical="center" wrapText="1"/>
    </xf>
    <xf numFmtId="0" fontId="10" fillId="4" borderId="0" xfId="0" applyFont="1" applyFill="1" applyBorder="1" applyAlignment="1">
      <alignment horizontal="center" vertical="center" wrapText="1"/>
    </xf>
    <xf numFmtId="0" fontId="10" fillId="2" borderId="0" xfId="0" applyFont="1" applyFill="1" applyBorder="1" applyAlignment="1">
      <alignment horizontal="center" vertical="center" wrapText="1"/>
    </xf>
    <xf numFmtId="0" fontId="11" fillId="0" borderId="1" xfId="0" applyFont="1" applyBorder="1" applyAlignment="1">
      <alignment horizontal="center" vertical="center" wrapText="1"/>
    </xf>
    <xf numFmtId="0" fontId="11" fillId="8" borderId="1" xfId="0" applyFont="1" applyFill="1" applyBorder="1" applyAlignment="1">
      <alignment horizontal="center" vertical="center" wrapText="1"/>
    </xf>
    <xf numFmtId="0" fontId="11" fillId="9" borderId="1" xfId="0" applyFont="1" applyFill="1" applyBorder="1" applyAlignment="1">
      <alignment horizontal="center" vertical="center" wrapText="1"/>
    </xf>
    <xf numFmtId="0" fontId="11" fillId="10" borderId="1" xfId="0" applyFont="1" applyFill="1" applyBorder="1" applyAlignment="1">
      <alignment horizontal="center" vertical="center" wrapText="1"/>
    </xf>
    <xf numFmtId="0" fontId="12" fillId="3" borderId="1" xfId="0" applyFont="1" applyFill="1" applyBorder="1" applyAlignment="1">
      <alignment horizontal="center" vertical="center" wrapText="1"/>
    </xf>
    <xf numFmtId="0" fontId="10" fillId="0" borderId="0" xfId="0" applyFont="1" applyBorder="1" applyAlignment="1">
      <alignment horizontal="center" vertical="center" wrapText="1"/>
    </xf>
    <xf numFmtId="0" fontId="10" fillId="5" borderId="1" xfId="0" applyFont="1" applyFill="1" applyBorder="1" applyAlignment="1">
      <alignment horizontal="center" vertical="center" wrapText="1"/>
    </xf>
    <xf numFmtId="0" fontId="13" fillId="5" borderId="1" xfId="0" applyFont="1" applyFill="1" applyBorder="1"/>
    <xf numFmtId="0" fontId="13" fillId="5" borderId="1" xfId="0" applyFont="1" applyFill="1" applyBorder="1" applyAlignment="1">
      <alignment horizontal="center" vertical="center"/>
    </xf>
    <xf numFmtId="2" fontId="14" fillId="5" borderId="1" xfId="0" applyNumberFormat="1" applyFont="1" applyFill="1" applyBorder="1" applyAlignment="1">
      <alignment horizontal="center" vertical="center"/>
    </xf>
    <xf numFmtId="0" fontId="13" fillId="0" borderId="0" xfId="0" applyFont="1" applyBorder="1"/>
    <xf numFmtId="0" fontId="13" fillId="2" borderId="0" xfId="0" applyFont="1" applyFill="1" applyBorder="1"/>
    <xf numFmtId="0" fontId="15" fillId="5" borderId="1" xfId="0" applyFont="1" applyFill="1" applyBorder="1" applyAlignment="1">
      <alignment horizontal="center" vertical="center" wrapText="1"/>
    </xf>
    <xf numFmtId="0" fontId="13" fillId="5" borderId="1" xfId="0" applyFont="1" applyFill="1" applyBorder="1" applyAlignment="1">
      <alignment horizontal="center" vertical="center" wrapText="1"/>
    </xf>
    <xf numFmtId="0" fontId="13" fillId="2" borderId="1" xfId="0" applyFont="1" applyFill="1" applyBorder="1"/>
    <xf numFmtId="0" fontId="13" fillId="0" borderId="1" xfId="0" applyFont="1" applyBorder="1" applyAlignment="1">
      <alignment horizontal="center" vertical="center"/>
    </xf>
    <xf numFmtId="2" fontId="14" fillId="0" borderId="1" xfId="0" applyNumberFormat="1" applyFont="1" applyBorder="1" applyAlignment="1">
      <alignment horizontal="center" vertical="center"/>
    </xf>
    <xf numFmtId="0" fontId="13" fillId="2" borderId="1" xfId="0" applyFont="1" applyFill="1" applyBorder="1" applyAlignment="1">
      <alignment horizontal="center" vertical="center" wrapText="1"/>
    </xf>
    <xf numFmtId="0" fontId="10"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13" fillId="2" borderId="1" xfId="0" applyFont="1" applyFill="1" applyBorder="1" applyAlignment="1">
      <alignment horizontal="center" vertical="center"/>
    </xf>
    <xf numFmtId="2" fontId="14" fillId="2" borderId="1" xfId="0" applyNumberFormat="1" applyFont="1" applyFill="1" applyBorder="1" applyAlignment="1">
      <alignment horizontal="center" vertical="center"/>
    </xf>
    <xf numFmtId="0" fontId="13" fillId="0" borderId="1" xfId="0" applyFont="1" applyBorder="1" applyAlignment="1">
      <alignment horizontal="center" vertical="center" wrapText="1"/>
    </xf>
    <xf numFmtId="0" fontId="11" fillId="2" borderId="1" xfId="0" applyFont="1" applyFill="1" applyBorder="1" applyAlignment="1">
      <alignment horizontal="center" vertical="center" wrapText="1"/>
    </xf>
    <xf numFmtId="0" fontId="10" fillId="5" borderId="0" xfId="0" applyFont="1" applyFill="1" applyBorder="1" applyAlignment="1">
      <alignment horizontal="center" vertical="center" wrapText="1"/>
    </xf>
    <xf numFmtId="0" fontId="16" fillId="2" borderId="1" xfId="0" applyFont="1" applyFill="1" applyBorder="1" applyAlignment="1">
      <alignment horizontal="center" wrapText="1"/>
    </xf>
    <xf numFmtId="0" fontId="10" fillId="0" borderId="1" xfId="0" applyFont="1" applyBorder="1" applyAlignment="1">
      <alignment horizontal="center" wrapText="1"/>
    </xf>
    <xf numFmtId="0" fontId="17" fillId="0" borderId="1" xfId="0" applyFont="1" applyBorder="1" applyAlignment="1">
      <alignment horizontal="center" vertical="center" wrapText="1"/>
    </xf>
    <xf numFmtId="0" fontId="13" fillId="2" borderId="0" xfId="0" applyFont="1" applyFill="1" applyBorder="1" applyAlignment="1">
      <alignment horizontal="center"/>
    </xf>
    <xf numFmtId="0" fontId="13" fillId="0" borderId="1" xfId="0" applyFont="1" applyBorder="1"/>
    <xf numFmtId="0" fontId="13" fillId="0" borderId="0" xfId="0" applyFont="1" applyBorder="1" applyAlignment="1">
      <alignment horizontal="center" vertical="center" wrapText="1"/>
    </xf>
    <xf numFmtId="0" fontId="10" fillId="0" borderId="0" xfId="0" applyFont="1" applyBorder="1"/>
    <xf numFmtId="0" fontId="13" fillId="0" borderId="0" xfId="0" applyFont="1" applyBorder="1" applyAlignment="1">
      <alignment horizontal="center" vertical="center"/>
    </xf>
    <xf numFmtId="2" fontId="14" fillId="0" borderId="0" xfId="0" applyNumberFormat="1" applyFont="1" applyBorder="1" applyAlignment="1">
      <alignment horizontal="center" vertical="center"/>
    </xf>
    <xf numFmtId="0" fontId="13" fillId="2" borderId="0" xfId="0" applyFont="1" applyFill="1" applyBorder="1" applyAlignment="1">
      <alignment horizontal="center" vertical="center" wrapText="1"/>
    </xf>
    <xf numFmtId="0" fontId="13" fillId="11" borderId="0" xfId="0" applyFont="1" applyFill="1" applyBorder="1"/>
    <xf numFmtId="0" fontId="13" fillId="4" borderId="0" xfId="0" applyFont="1" applyFill="1" applyBorder="1"/>
  </cellXfs>
  <cellStyles count="1">
    <cellStyle name="Normale" xfId="0" builtinId="0"/>
  </cellStyles>
  <dxfs count="132">
    <dxf>
      <fill>
        <patternFill>
          <bgColor rgb="FF92D050"/>
        </patternFill>
      </fill>
    </dxf>
    <dxf>
      <fill>
        <patternFill>
          <bgColor rgb="FFFFFFCC"/>
        </patternFill>
      </fill>
    </dxf>
    <dxf>
      <fill>
        <patternFill>
          <bgColor rgb="FFFF0000"/>
        </patternFill>
      </fill>
    </dxf>
    <dxf>
      <fill>
        <patternFill>
          <bgColor rgb="FFFFFF00"/>
        </patternFill>
      </fill>
    </dxf>
    <dxf>
      <fill>
        <patternFill>
          <bgColor rgb="FF92D050"/>
        </patternFill>
      </fill>
    </dxf>
    <dxf>
      <fill>
        <patternFill>
          <bgColor rgb="FFFFFFCC"/>
        </patternFill>
      </fill>
    </dxf>
    <dxf>
      <fill>
        <patternFill>
          <bgColor rgb="FFFF0000"/>
        </patternFill>
      </fill>
    </dxf>
    <dxf>
      <fill>
        <patternFill>
          <bgColor rgb="FFFFFF00"/>
        </patternFill>
      </fill>
    </dxf>
    <dxf>
      <fill>
        <patternFill>
          <bgColor rgb="FF92D050"/>
        </patternFill>
      </fill>
    </dxf>
    <dxf>
      <fill>
        <patternFill>
          <bgColor rgb="FFFFFFCC"/>
        </patternFill>
      </fill>
    </dxf>
    <dxf>
      <fill>
        <patternFill>
          <bgColor rgb="FFFF0000"/>
        </patternFill>
      </fill>
    </dxf>
    <dxf>
      <fill>
        <patternFill>
          <bgColor rgb="FFFFFF00"/>
        </patternFill>
      </fill>
    </dxf>
    <dxf>
      <fill>
        <patternFill>
          <bgColor rgb="FF92D050"/>
        </patternFill>
      </fill>
    </dxf>
    <dxf>
      <fill>
        <patternFill>
          <bgColor rgb="FFFFFFCC"/>
        </patternFill>
      </fill>
    </dxf>
    <dxf>
      <fill>
        <patternFill>
          <bgColor rgb="FFFF0000"/>
        </patternFill>
      </fill>
    </dxf>
    <dxf>
      <fill>
        <patternFill>
          <bgColor rgb="FFFFFF00"/>
        </patternFill>
      </fill>
    </dxf>
    <dxf>
      <fill>
        <patternFill>
          <bgColor rgb="FF92D050"/>
        </patternFill>
      </fill>
    </dxf>
    <dxf>
      <fill>
        <patternFill>
          <bgColor rgb="FFFFFFCC"/>
        </patternFill>
      </fill>
    </dxf>
    <dxf>
      <fill>
        <patternFill>
          <bgColor rgb="FFFF0000"/>
        </patternFill>
      </fill>
    </dxf>
    <dxf>
      <fill>
        <patternFill>
          <bgColor rgb="FFFFFF00"/>
        </patternFill>
      </fill>
    </dxf>
    <dxf>
      <fill>
        <patternFill>
          <bgColor rgb="FF92D050"/>
        </patternFill>
      </fill>
    </dxf>
    <dxf>
      <fill>
        <patternFill>
          <bgColor rgb="FFFFFFCC"/>
        </patternFill>
      </fill>
    </dxf>
    <dxf>
      <fill>
        <patternFill>
          <bgColor rgb="FFFF0000"/>
        </patternFill>
      </fill>
    </dxf>
    <dxf>
      <fill>
        <patternFill>
          <bgColor rgb="FFFFFF00"/>
        </patternFill>
      </fill>
    </dxf>
    <dxf>
      <fill>
        <patternFill>
          <bgColor rgb="FF92D050"/>
        </patternFill>
      </fill>
    </dxf>
    <dxf>
      <fill>
        <patternFill>
          <bgColor rgb="FFFFFFCC"/>
        </patternFill>
      </fill>
    </dxf>
    <dxf>
      <fill>
        <patternFill>
          <bgColor rgb="FFFF0000"/>
        </patternFill>
      </fill>
    </dxf>
    <dxf>
      <fill>
        <patternFill>
          <bgColor rgb="FFFFFF00"/>
        </patternFill>
      </fill>
    </dxf>
    <dxf>
      <fill>
        <patternFill>
          <bgColor rgb="FF92D050"/>
        </patternFill>
      </fill>
    </dxf>
    <dxf>
      <fill>
        <patternFill>
          <bgColor rgb="FFFFFFCC"/>
        </patternFill>
      </fill>
    </dxf>
    <dxf>
      <fill>
        <patternFill>
          <bgColor rgb="FFFF0000"/>
        </patternFill>
      </fill>
    </dxf>
    <dxf>
      <fill>
        <patternFill>
          <bgColor rgb="FFFFFF00"/>
        </patternFill>
      </fill>
    </dxf>
    <dxf>
      <fill>
        <patternFill>
          <bgColor rgb="FF92D050"/>
        </patternFill>
      </fill>
    </dxf>
    <dxf>
      <fill>
        <patternFill>
          <bgColor rgb="FFFFFFCC"/>
        </patternFill>
      </fill>
    </dxf>
    <dxf>
      <fill>
        <patternFill>
          <bgColor rgb="FFFF0000"/>
        </patternFill>
      </fill>
    </dxf>
    <dxf>
      <fill>
        <patternFill>
          <bgColor rgb="FFFFFF00"/>
        </patternFill>
      </fill>
    </dxf>
    <dxf>
      <fill>
        <patternFill>
          <bgColor rgb="FF92D050"/>
        </patternFill>
      </fill>
    </dxf>
    <dxf>
      <fill>
        <patternFill>
          <bgColor rgb="FFFFFFCC"/>
        </patternFill>
      </fill>
    </dxf>
    <dxf>
      <fill>
        <patternFill>
          <bgColor rgb="FFFF0000"/>
        </patternFill>
      </fill>
    </dxf>
    <dxf>
      <fill>
        <patternFill>
          <bgColor rgb="FFFFFF00"/>
        </patternFill>
      </fill>
    </dxf>
    <dxf>
      <fill>
        <patternFill>
          <bgColor rgb="FF92D050"/>
        </patternFill>
      </fill>
    </dxf>
    <dxf>
      <fill>
        <patternFill>
          <bgColor rgb="FFFFFFCC"/>
        </patternFill>
      </fill>
    </dxf>
    <dxf>
      <fill>
        <patternFill>
          <bgColor rgb="FFFF0000"/>
        </patternFill>
      </fill>
    </dxf>
    <dxf>
      <fill>
        <patternFill>
          <bgColor rgb="FFFFFF00"/>
        </patternFill>
      </fill>
    </dxf>
    <dxf>
      <fill>
        <patternFill>
          <bgColor rgb="FF92D050"/>
        </patternFill>
      </fill>
    </dxf>
    <dxf>
      <fill>
        <patternFill>
          <bgColor rgb="FFFFFFCC"/>
        </patternFill>
      </fill>
    </dxf>
    <dxf>
      <fill>
        <patternFill>
          <bgColor rgb="FFFF0000"/>
        </patternFill>
      </fill>
    </dxf>
    <dxf>
      <fill>
        <patternFill>
          <bgColor rgb="FFFFFF00"/>
        </patternFill>
      </fill>
    </dxf>
    <dxf>
      <fill>
        <patternFill>
          <bgColor rgb="FF92D050"/>
        </patternFill>
      </fill>
    </dxf>
    <dxf>
      <fill>
        <patternFill>
          <bgColor rgb="FFFFFFCC"/>
        </patternFill>
      </fill>
    </dxf>
    <dxf>
      <fill>
        <patternFill>
          <bgColor rgb="FFFF0000"/>
        </patternFill>
      </fill>
    </dxf>
    <dxf>
      <fill>
        <patternFill>
          <bgColor rgb="FFFFFF00"/>
        </patternFill>
      </fill>
    </dxf>
    <dxf>
      <fill>
        <patternFill>
          <bgColor rgb="FF92D050"/>
        </patternFill>
      </fill>
    </dxf>
    <dxf>
      <fill>
        <patternFill>
          <bgColor rgb="FFFFFFCC"/>
        </patternFill>
      </fill>
    </dxf>
    <dxf>
      <fill>
        <patternFill>
          <bgColor rgb="FFFF0000"/>
        </patternFill>
      </fill>
    </dxf>
    <dxf>
      <fill>
        <patternFill>
          <bgColor rgb="FFFFFF00"/>
        </patternFill>
      </fill>
    </dxf>
    <dxf>
      <fill>
        <patternFill>
          <bgColor rgb="FF92D050"/>
        </patternFill>
      </fill>
    </dxf>
    <dxf>
      <fill>
        <patternFill>
          <bgColor rgb="FFFFFFCC"/>
        </patternFill>
      </fill>
    </dxf>
    <dxf>
      <fill>
        <patternFill>
          <bgColor rgb="FFFF0000"/>
        </patternFill>
      </fill>
    </dxf>
    <dxf>
      <fill>
        <patternFill>
          <bgColor rgb="FFFFFF00"/>
        </patternFill>
      </fill>
    </dxf>
    <dxf>
      <fill>
        <patternFill>
          <bgColor rgb="FF92D050"/>
        </patternFill>
      </fill>
    </dxf>
    <dxf>
      <fill>
        <patternFill>
          <bgColor rgb="FFFFFFCC"/>
        </patternFill>
      </fill>
    </dxf>
    <dxf>
      <fill>
        <patternFill>
          <bgColor rgb="FFFF0000"/>
        </patternFill>
      </fill>
    </dxf>
    <dxf>
      <fill>
        <patternFill>
          <bgColor rgb="FFFFFF00"/>
        </patternFill>
      </fill>
    </dxf>
    <dxf>
      <fill>
        <patternFill>
          <bgColor rgb="FF92D050"/>
        </patternFill>
      </fill>
    </dxf>
    <dxf>
      <fill>
        <patternFill>
          <bgColor rgb="FFFFFFCC"/>
        </patternFill>
      </fill>
    </dxf>
    <dxf>
      <fill>
        <patternFill>
          <bgColor rgb="FFFF0000"/>
        </patternFill>
      </fill>
    </dxf>
    <dxf>
      <fill>
        <patternFill>
          <bgColor rgb="FFFFFF00"/>
        </patternFill>
      </fill>
    </dxf>
    <dxf>
      <fill>
        <patternFill>
          <bgColor rgb="FF92D050"/>
        </patternFill>
      </fill>
    </dxf>
    <dxf>
      <fill>
        <patternFill>
          <bgColor rgb="FFFFFFCC"/>
        </patternFill>
      </fill>
    </dxf>
    <dxf>
      <fill>
        <patternFill>
          <bgColor rgb="FFFF0000"/>
        </patternFill>
      </fill>
    </dxf>
    <dxf>
      <fill>
        <patternFill>
          <bgColor rgb="FFFFFF00"/>
        </patternFill>
      </fill>
    </dxf>
    <dxf>
      <fill>
        <patternFill>
          <bgColor rgb="FF92D050"/>
        </patternFill>
      </fill>
    </dxf>
    <dxf>
      <fill>
        <patternFill>
          <bgColor rgb="FFFFFFCC"/>
        </patternFill>
      </fill>
    </dxf>
    <dxf>
      <fill>
        <patternFill>
          <bgColor rgb="FFFF0000"/>
        </patternFill>
      </fill>
    </dxf>
    <dxf>
      <fill>
        <patternFill>
          <bgColor rgb="FFFFFF00"/>
        </patternFill>
      </fill>
    </dxf>
    <dxf>
      <fill>
        <patternFill>
          <bgColor rgb="FF92D050"/>
        </patternFill>
      </fill>
    </dxf>
    <dxf>
      <fill>
        <patternFill>
          <bgColor rgb="FFFFFFCC"/>
        </patternFill>
      </fill>
    </dxf>
    <dxf>
      <fill>
        <patternFill>
          <bgColor rgb="FFFF0000"/>
        </patternFill>
      </fill>
    </dxf>
    <dxf>
      <fill>
        <patternFill>
          <bgColor rgb="FFFFFF00"/>
        </patternFill>
      </fill>
    </dxf>
    <dxf>
      <fill>
        <patternFill>
          <bgColor rgb="FF92D050"/>
        </patternFill>
      </fill>
    </dxf>
    <dxf>
      <fill>
        <patternFill>
          <bgColor rgb="FFFFFFCC"/>
        </patternFill>
      </fill>
    </dxf>
    <dxf>
      <fill>
        <patternFill>
          <bgColor rgb="FFFF0000"/>
        </patternFill>
      </fill>
    </dxf>
    <dxf>
      <fill>
        <patternFill>
          <bgColor rgb="FFFFFF00"/>
        </patternFill>
      </fill>
    </dxf>
    <dxf>
      <fill>
        <patternFill>
          <bgColor rgb="FF92D050"/>
        </patternFill>
      </fill>
    </dxf>
    <dxf>
      <fill>
        <patternFill>
          <bgColor rgb="FFFFFFCC"/>
        </patternFill>
      </fill>
    </dxf>
    <dxf>
      <fill>
        <patternFill>
          <bgColor rgb="FFFF0000"/>
        </patternFill>
      </fill>
    </dxf>
    <dxf>
      <fill>
        <patternFill>
          <bgColor rgb="FFFFFF00"/>
        </patternFill>
      </fill>
    </dxf>
    <dxf>
      <fill>
        <patternFill>
          <bgColor rgb="FF92D050"/>
        </patternFill>
      </fill>
    </dxf>
    <dxf>
      <fill>
        <patternFill>
          <bgColor rgb="FFFFFFCC"/>
        </patternFill>
      </fill>
    </dxf>
    <dxf>
      <fill>
        <patternFill>
          <bgColor rgb="FFFF0000"/>
        </patternFill>
      </fill>
    </dxf>
    <dxf>
      <fill>
        <patternFill>
          <bgColor rgb="FFFFFF00"/>
        </patternFill>
      </fill>
    </dxf>
    <dxf>
      <fill>
        <patternFill>
          <bgColor rgb="FF92D050"/>
        </patternFill>
      </fill>
    </dxf>
    <dxf>
      <fill>
        <patternFill>
          <bgColor rgb="FFFFFFCC"/>
        </patternFill>
      </fill>
    </dxf>
    <dxf>
      <fill>
        <patternFill>
          <bgColor rgb="FFFF0000"/>
        </patternFill>
      </fill>
    </dxf>
    <dxf>
      <fill>
        <patternFill>
          <bgColor rgb="FFFFFF00"/>
        </patternFill>
      </fill>
    </dxf>
    <dxf>
      <fill>
        <patternFill>
          <bgColor rgb="FF92D050"/>
        </patternFill>
      </fill>
    </dxf>
    <dxf>
      <fill>
        <patternFill>
          <bgColor rgb="FFFFFFCC"/>
        </patternFill>
      </fill>
    </dxf>
    <dxf>
      <fill>
        <patternFill>
          <bgColor rgb="FFFF0000"/>
        </patternFill>
      </fill>
    </dxf>
    <dxf>
      <fill>
        <patternFill>
          <bgColor rgb="FFFFFF00"/>
        </patternFill>
      </fill>
    </dxf>
    <dxf>
      <fill>
        <patternFill>
          <bgColor rgb="FF92D050"/>
        </patternFill>
      </fill>
    </dxf>
    <dxf>
      <fill>
        <patternFill>
          <bgColor rgb="FFFFFFCC"/>
        </patternFill>
      </fill>
    </dxf>
    <dxf>
      <fill>
        <patternFill>
          <bgColor rgb="FFFF0000"/>
        </patternFill>
      </fill>
    </dxf>
    <dxf>
      <fill>
        <patternFill>
          <bgColor rgb="FFFFFF00"/>
        </patternFill>
      </fill>
    </dxf>
    <dxf>
      <fill>
        <patternFill>
          <bgColor rgb="FF92D050"/>
        </patternFill>
      </fill>
    </dxf>
    <dxf>
      <fill>
        <patternFill>
          <bgColor rgb="FFFFFFCC"/>
        </patternFill>
      </fill>
    </dxf>
    <dxf>
      <fill>
        <patternFill>
          <bgColor rgb="FFFF0000"/>
        </patternFill>
      </fill>
    </dxf>
    <dxf>
      <fill>
        <patternFill>
          <bgColor rgb="FFFFFF00"/>
        </patternFill>
      </fill>
    </dxf>
    <dxf>
      <fill>
        <patternFill>
          <bgColor rgb="FF92D050"/>
        </patternFill>
      </fill>
    </dxf>
    <dxf>
      <fill>
        <patternFill>
          <bgColor rgb="FFFFFFCC"/>
        </patternFill>
      </fill>
    </dxf>
    <dxf>
      <fill>
        <patternFill>
          <bgColor rgb="FFFF0000"/>
        </patternFill>
      </fill>
    </dxf>
    <dxf>
      <fill>
        <patternFill>
          <bgColor rgb="FFFFFF00"/>
        </patternFill>
      </fill>
    </dxf>
    <dxf>
      <fill>
        <patternFill>
          <bgColor rgb="FF92D050"/>
        </patternFill>
      </fill>
    </dxf>
    <dxf>
      <fill>
        <patternFill>
          <bgColor rgb="FFFFFFCC"/>
        </patternFill>
      </fill>
    </dxf>
    <dxf>
      <fill>
        <patternFill>
          <bgColor rgb="FFFF0000"/>
        </patternFill>
      </fill>
    </dxf>
    <dxf>
      <fill>
        <patternFill>
          <bgColor rgb="FFFFFF00"/>
        </patternFill>
      </fill>
    </dxf>
    <dxf>
      <fill>
        <patternFill>
          <bgColor rgb="FF92D050"/>
        </patternFill>
      </fill>
    </dxf>
    <dxf>
      <fill>
        <patternFill>
          <bgColor rgb="FFFFFFCC"/>
        </patternFill>
      </fill>
    </dxf>
    <dxf>
      <fill>
        <patternFill>
          <bgColor rgb="FFFF0000"/>
        </patternFill>
      </fill>
    </dxf>
    <dxf>
      <fill>
        <patternFill>
          <bgColor rgb="FFFFFF00"/>
        </patternFill>
      </fill>
    </dxf>
    <dxf>
      <fill>
        <patternFill>
          <bgColor rgb="FF92D050"/>
        </patternFill>
      </fill>
    </dxf>
    <dxf>
      <fill>
        <patternFill>
          <bgColor rgb="FFFFFFCC"/>
        </patternFill>
      </fill>
    </dxf>
    <dxf>
      <fill>
        <patternFill>
          <bgColor rgb="FFFF0000"/>
        </patternFill>
      </fill>
    </dxf>
    <dxf>
      <fill>
        <patternFill>
          <bgColor rgb="FFFFFF00"/>
        </patternFill>
      </fill>
    </dxf>
    <dxf>
      <fill>
        <patternFill>
          <bgColor rgb="FF92D050"/>
        </patternFill>
      </fill>
    </dxf>
    <dxf>
      <fill>
        <patternFill>
          <bgColor rgb="FFFFFFCC"/>
        </patternFill>
      </fill>
    </dxf>
    <dxf>
      <fill>
        <patternFill>
          <bgColor rgb="FFFF0000"/>
        </patternFill>
      </fill>
    </dxf>
    <dxf>
      <fill>
        <patternFill>
          <bgColor rgb="FFFFFF00"/>
        </patternFill>
      </fill>
    </dxf>
    <dxf>
      <fill>
        <patternFill>
          <bgColor rgb="FF92D050"/>
        </patternFill>
      </fill>
    </dxf>
    <dxf>
      <fill>
        <patternFill>
          <bgColor rgb="FFFFFFCC"/>
        </patternFill>
      </fill>
    </dxf>
    <dxf>
      <fill>
        <patternFill>
          <bgColor rgb="FFFF00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alcChain" Target="calcChain.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fichera/AppData/Local/Microsoft/Windows/INetCache/Content.Outlook/N3NWH2VH/Anac/ANAC/RPCT%20-%20excel.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utente/Desktop/Mappatura%20CNDCEC%2001%2012%20%20202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Users/utente/OneDrive/Anticorruzione%20CNDCEC/Mappatura%20processi%20calcolo/old/Copia%20di%20Mappatura%20Presidenza%20Direzione%2025%20nov%20(0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zione generale "/>
      <sheetName val="Sezione generale_old"/>
      <sheetName val="Mappatura processi Ufficio"/>
      <sheetName val="competenze"/>
      <sheetName val="Parametri"/>
    </sheetNames>
    <sheetDataSet>
      <sheetData sheetId="0"/>
      <sheetData sheetId="1"/>
      <sheetData sheetId="2"/>
      <sheetData sheetId="3"/>
      <sheetData sheetId="4">
        <row r="18">
          <cell r="D18" t="str">
            <v>Altissimo</v>
          </cell>
        </row>
        <row r="19">
          <cell r="D19" t="str">
            <v>Alto</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legato 1 PTPCT CNDCEC 21-23"/>
      <sheetName val="Foglio2"/>
      <sheetName val="Note"/>
      <sheetName val="Foglio1"/>
      <sheetName val="Estratto proc a rischio 2020"/>
      <sheetName val="ESTRATTO PROC RISCHIO 2019"/>
      <sheetName val="Programmazione triennale"/>
      <sheetName val="Punteggi"/>
      <sheetName val="Piano di Monitoraggio 202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1">
          <cell r="A1" t="str">
            <v>RISPOSTA</v>
          </cell>
          <cell r="B1" t="str">
            <v>PUNTEGGIO</v>
          </cell>
        </row>
        <row r="2">
          <cell r="A2" t="str">
            <v xml:space="preserve">No, è del tutto vincolato                                                               </v>
          </cell>
          <cell r="B2">
            <v>1</v>
          </cell>
        </row>
        <row r="3">
          <cell r="A3" t="str">
            <v xml:space="preserve">E’ parzialmente vincolato dalla legge e da atti amministrativi (regolamenti, direttive, circolari)    </v>
          </cell>
          <cell r="B3">
            <v>2</v>
          </cell>
        </row>
        <row r="4">
          <cell r="A4" t="str">
            <v xml:space="preserve">E’ parzialmente vincolato solo dalla legge  </v>
          </cell>
          <cell r="B4">
            <v>3</v>
          </cell>
        </row>
        <row r="5">
          <cell r="A5" t="str">
            <v xml:space="preserve">E’ parzialmente vincolato solo da atti amministrativi  (regolamenti, direttive, circolari)  </v>
          </cell>
          <cell r="B5">
            <v>4</v>
          </cell>
        </row>
        <row r="6">
          <cell r="A6" t="str">
            <v xml:space="preserve">E’ altamente discrezionale    </v>
          </cell>
          <cell r="B6">
            <v>5</v>
          </cell>
        </row>
        <row r="7">
          <cell r="A7" t="str">
            <v xml:space="preserve">No, ha come destinatario finale un ufficio interno      </v>
          </cell>
          <cell r="B7">
            <v>2</v>
          </cell>
        </row>
        <row r="8">
          <cell r="A8" t="str">
            <v xml:space="preserve">Sì, il risultato del processo è rivolto direttamente ad utenti esterni alla p.a. di riferimento      </v>
          </cell>
          <cell r="B8">
            <v>5</v>
          </cell>
        </row>
        <row r="9">
          <cell r="A9" t="str">
            <v xml:space="preserve">No, il processo coinvolge solo il CNDCEC </v>
          </cell>
          <cell r="B9">
            <v>1</v>
          </cell>
        </row>
        <row r="10">
          <cell r="A10" t="str">
            <v xml:space="preserve"> Sì, il processo coinvolge 2 amministrazioni </v>
          </cell>
          <cell r="B10">
            <v>3</v>
          </cell>
        </row>
        <row r="11">
          <cell r="A11" t="str">
            <v xml:space="preserve">Sì, il processo coinvolge più di 2 amministrazioni </v>
          </cell>
          <cell r="B11">
            <v>5</v>
          </cell>
        </row>
        <row r="12">
          <cell r="A12" t="str">
            <v xml:space="preserve">Ha rilevanza esclusivamente interna     </v>
          </cell>
          <cell r="B12">
            <v>1</v>
          </cell>
        </row>
        <row r="13">
          <cell r="A13" t="str">
            <v xml:space="preserve">Comporta l’attribuzione di vantaggi a soggetti esterni, ma di non particolare rilievo economico (es.: concessione di borsa di studio per studenti)                                         </v>
          </cell>
          <cell r="B13">
            <v>3</v>
          </cell>
        </row>
        <row r="14">
          <cell r="A14" t="str">
            <v>Comporta l’attribuzione di considerevoli vantaggi a soggetti esterni (es.: affidamento di appalto)</v>
          </cell>
          <cell r="B14">
            <v>5</v>
          </cell>
        </row>
        <row r="15">
          <cell r="A15" t="str">
            <v>No</v>
          </cell>
          <cell r="B15">
            <v>1</v>
          </cell>
        </row>
        <row r="16">
          <cell r="A16" t="str">
            <v>SI</v>
          </cell>
          <cell r="B16">
            <v>5</v>
          </cell>
        </row>
        <row r="17">
          <cell r="A17" t="str">
            <v xml:space="preserve">Sì, costituisce un efficace strumento di neutralizzazione     </v>
          </cell>
          <cell r="B17">
            <v>1</v>
          </cell>
        </row>
        <row r="18">
          <cell r="A18" t="str">
            <v xml:space="preserve">Sì, è molto efficace    </v>
          </cell>
          <cell r="B18">
            <v>2</v>
          </cell>
        </row>
        <row r="19">
          <cell r="A19" t="str">
            <v xml:space="preserve">Sì, per una percentuale approssimativa del 50%    </v>
          </cell>
          <cell r="B19">
            <v>3</v>
          </cell>
        </row>
        <row r="20">
          <cell r="A20" t="str">
            <v xml:space="preserve">Sì, ma in minima parte    </v>
          </cell>
          <cell r="B20">
            <v>4</v>
          </cell>
        </row>
        <row r="21">
          <cell r="A21" t="str">
            <v xml:space="preserve">No, il rischio rimane indifferente </v>
          </cell>
          <cell r="B21">
            <v>5</v>
          </cell>
        </row>
        <row r="22">
          <cell r="A22" t="str">
            <v xml:space="preserve">Fino a circa il 20%                    </v>
          </cell>
          <cell r="B22">
            <v>1</v>
          </cell>
        </row>
        <row r="23">
          <cell r="A23" t="str">
            <v xml:space="preserve">Fino a circa il 40%           </v>
          </cell>
          <cell r="B23">
            <v>2</v>
          </cell>
        </row>
        <row r="24">
          <cell r="A24" t="str">
            <v xml:space="preserve">Fino a circa il 60%        </v>
          </cell>
          <cell r="B24">
            <v>3</v>
          </cell>
        </row>
        <row r="25">
          <cell r="A25" t="str">
            <v xml:space="preserve">Fino a circa l’80%            </v>
          </cell>
          <cell r="B25">
            <v>4</v>
          </cell>
        </row>
        <row r="26">
          <cell r="A26" t="str">
            <v xml:space="preserve">Fino a circa il 100% </v>
          </cell>
          <cell r="B26">
            <v>5</v>
          </cell>
        </row>
        <row r="27">
          <cell r="A27" t="str">
            <v xml:space="preserve">No         </v>
          </cell>
          <cell r="B27">
            <v>1</v>
          </cell>
        </row>
        <row r="28">
          <cell r="A28" t="str">
            <v>SI</v>
          </cell>
          <cell r="B28">
            <v>5</v>
          </cell>
        </row>
        <row r="29">
          <cell r="A29" t="str">
            <v xml:space="preserve"> No </v>
          </cell>
          <cell r="B29">
            <v>0</v>
          </cell>
        </row>
        <row r="30">
          <cell r="A30" t="str">
            <v xml:space="preserve"> Sì, sui media di categoria</v>
          </cell>
          <cell r="B30">
            <v>1</v>
          </cell>
        </row>
        <row r="31">
          <cell r="A31" t="str">
            <v xml:space="preserve"> Sì, sui media di categoria e su quelli di rilevanza nazionale</v>
          </cell>
          <cell r="B31">
            <v>3</v>
          </cell>
        </row>
        <row r="32">
          <cell r="A32" t="str">
            <v xml:space="preserve">Sì, sui media di categoria e su quelli di rilevanza nazionale e internazionale 5 </v>
          </cell>
          <cell r="B32">
            <v>5</v>
          </cell>
        </row>
        <row r="33">
          <cell r="A33" t="str">
            <v xml:space="preserve"> A livello di addetto</v>
          </cell>
          <cell r="B33">
            <v>1</v>
          </cell>
        </row>
        <row r="34">
          <cell r="A34" t="str">
            <v xml:space="preserve"> A livello di collaboratore o funzionario</v>
          </cell>
          <cell r="B34">
            <v>2</v>
          </cell>
        </row>
        <row r="35">
          <cell r="A35" t="str">
            <v>A livello di Responsabile di Area</v>
          </cell>
          <cell r="B35">
            <v>3</v>
          </cell>
        </row>
        <row r="36">
          <cell r="A36" t="str">
            <v xml:space="preserve"> A livello di Direttore Generale </v>
          </cell>
          <cell r="B36">
            <v>4</v>
          </cell>
        </row>
        <row r="37">
          <cell r="A37" t="str">
            <v>A livello di Consiglio Nazionale</v>
          </cell>
          <cell r="B37">
            <v>5</v>
          </cell>
        </row>
      </sheetData>
      <sheetData sheetId="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greteria Pres "/>
      <sheetName val="Segreteria Vice Pres e Dir"/>
      <sheetName val="Consiglio"/>
      <sheetName val="Direzione"/>
      <sheetName val="Punteggi"/>
      <sheetName val="Foglio1"/>
    </sheetNames>
    <sheetDataSet>
      <sheetData sheetId="0" refreshError="1"/>
      <sheetData sheetId="1" refreshError="1"/>
      <sheetData sheetId="2" refreshError="1"/>
      <sheetData sheetId="3" refreshError="1"/>
      <sheetData sheetId="4" refreshError="1">
        <row r="1">
          <cell r="A1" t="str">
            <v>RISPOSTA</v>
          </cell>
          <cell r="B1" t="str">
            <v>PUNTEGGIO</v>
          </cell>
        </row>
        <row r="2">
          <cell r="A2" t="str">
            <v xml:space="preserve">No, è del tutto vincolato                                                               </v>
          </cell>
          <cell r="B2">
            <v>1</v>
          </cell>
        </row>
        <row r="3">
          <cell r="A3" t="str">
            <v xml:space="preserve">E’ parzialmente vincolato dalla legge e da atti amministrativi (regolamenti, direttive, circolari)    </v>
          </cell>
          <cell r="B3">
            <v>2</v>
          </cell>
        </row>
        <row r="4">
          <cell r="A4" t="str">
            <v xml:space="preserve">E’ parzialmente vincolato solo dalla legge  </v>
          </cell>
          <cell r="B4">
            <v>3</v>
          </cell>
        </row>
        <row r="5">
          <cell r="A5" t="str">
            <v xml:space="preserve">E’ parzialmente vincolato solo da atti amministrativi  (regolamenti, direttive, circolari)  </v>
          </cell>
          <cell r="B5">
            <v>4</v>
          </cell>
        </row>
        <row r="6">
          <cell r="A6" t="str">
            <v xml:space="preserve">E’ altamente discrezionale    </v>
          </cell>
          <cell r="B6">
            <v>5</v>
          </cell>
        </row>
        <row r="7">
          <cell r="A7" t="str">
            <v xml:space="preserve">No, ha come destinatario finale un ufficio interno      </v>
          </cell>
          <cell r="B7">
            <v>2</v>
          </cell>
        </row>
        <row r="8">
          <cell r="A8" t="str">
            <v xml:space="preserve">Sì, il risultato del processo è rivolto direttamente ad utenti esterni alla p.a. di riferimento      </v>
          </cell>
          <cell r="B8">
            <v>5</v>
          </cell>
        </row>
        <row r="9">
          <cell r="A9" t="str">
            <v xml:space="preserve">No, il processo coinvolge solo il CNDCEC </v>
          </cell>
          <cell r="B9">
            <v>1</v>
          </cell>
        </row>
        <row r="10">
          <cell r="A10" t="str">
            <v xml:space="preserve"> Sì, il processo coinvolge 2 amministrazioni </v>
          </cell>
          <cell r="B10">
            <v>3</v>
          </cell>
        </row>
        <row r="11">
          <cell r="A11" t="str">
            <v xml:space="preserve">Sì, il processo coinvolge più di 2 amministrazioni </v>
          </cell>
          <cell r="B11">
            <v>5</v>
          </cell>
        </row>
        <row r="12">
          <cell r="A12" t="str">
            <v xml:space="preserve">Ha rilevanza esclusivamente interna     </v>
          </cell>
          <cell r="B12">
            <v>1</v>
          </cell>
        </row>
        <row r="13">
          <cell r="A13" t="str">
            <v xml:space="preserve">Comporta l’attribuzione di vantaggi a soggetti esterni, ma di non particolare rilievo economico (es.: concessione di borsa di studio per studenti)                                         </v>
          </cell>
          <cell r="B13">
            <v>3</v>
          </cell>
        </row>
        <row r="14">
          <cell r="A14" t="str">
            <v>Comporta l’attribuzione di considerevoli vantaggi a soggetti esterni (es.: affidamento di appalto)</v>
          </cell>
          <cell r="B14">
            <v>5</v>
          </cell>
        </row>
        <row r="15">
          <cell r="A15" t="str">
            <v>No</v>
          </cell>
          <cell r="B15">
            <v>1</v>
          </cell>
        </row>
        <row r="16">
          <cell r="A16" t="str">
            <v>SI</v>
          </cell>
          <cell r="B16">
            <v>5</v>
          </cell>
        </row>
        <row r="17">
          <cell r="A17" t="str">
            <v xml:space="preserve">Sì, costituisce un efficace strumento di neutralizzazione     </v>
          </cell>
          <cell r="B17">
            <v>1</v>
          </cell>
        </row>
        <row r="18">
          <cell r="A18" t="str">
            <v xml:space="preserve">Sì, è molto efficace    </v>
          </cell>
          <cell r="B18">
            <v>2</v>
          </cell>
        </row>
        <row r="19">
          <cell r="A19" t="str">
            <v xml:space="preserve">Sì, per una percentuale approssimativa del 50%    </v>
          </cell>
          <cell r="B19">
            <v>3</v>
          </cell>
        </row>
        <row r="20">
          <cell r="A20" t="str">
            <v xml:space="preserve">Sì, ma in minima parte    </v>
          </cell>
          <cell r="B20">
            <v>4</v>
          </cell>
        </row>
        <row r="21">
          <cell r="A21" t="str">
            <v xml:space="preserve">No, il rischio rimane indifferente </v>
          </cell>
          <cell r="B21">
            <v>5</v>
          </cell>
        </row>
        <row r="22">
          <cell r="A22" t="str">
            <v xml:space="preserve">Fino a circa il 20%                    </v>
          </cell>
          <cell r="B22">
            <v>1</v>
          </cell>
        </row>
        <row r="23">
          <cell r="A23" t="str">
            <v xml:space="preserve">Fino a circa il 40%           </v>
          </cell>
          <cell r="B23">
            <v>2</v>
          </cell>
        </row>
        <row r="24">
          <cell r="A24" t="str">
            <v xml:space="preserve">Fino a circa il 60%        </v>
          </cell>
          <cell r="B24">
            <v>3</v>
          </cell>
        </row>
        <row r="25">
          <cell r="A25" t="str">
            <v xml:space="preserve">Fino a circa l’80%            </v>
          </cell>
          <cell r="B25">
            <v>4</v>
          </cell>
        </row>
        <row r="26">
          <cell r="A26" t="str">
            <v xml:space="preserve">Fino a circa il 100% </v>
          </cell>
          <cell r="B26">
            <v>5</v>
          </cell>
        </row>
        <row r="27">
          <cell r="A27" t="str">
            <v xml:space="preserve">No         </v>
          </cell>
          <cell r="B27">
            <v>1</v>
          </cell>
        </row>
        <row r="28">
          <cell r="A28" t="str">
            <v>SI</v>
          </cell>
          <cell r="B28">
            <v>5</v>
          </cell>
        </row>
        <row r="29">
          <cell r="A29" t="str">
            <v xml:space="preserve"> No </v>
          </cell>
          <cell r="B29">
            <v>0</v>
          </cell>
        </row>
        <row r="30">
          <cell r="A30" t="str">
            <v xml:space="preserve"> Sì, sui media di categoria</v>
          </cell>
          <cell r="B30">
            <v>1</v>
          </cell>
        </row>
        <row r="31">
          <cell r="A31" t="str">
            <v xml:space="preserve"> Sì, sui media di categoria e su quelli di rilevanza nazionale</v>
          </cell>
          <cell r="B31">
            <v>3</v>
          </cell>
        </row>
        <row r="32">
          <cell r="A32" t="str">
            <v xml:space="preserve">Sì, sui media di categoria e su quelli di rilevanza nazionale e internazionale 5 </v>
          </cell>
          <cell r="B32">
            <v>5</v>
          </cell>
        </row>
        <row r="33">
          <cell r="A33" t="str">
            <v xml:space="preserve"> A livello di addetto</v>
          </cell>
          <cell r="B33">
            <v>1</v>
          </cell>
        </row>
        <row r="34">
          <cell r="A34" t="str">
            <v xml:space="preserve"> A livello di collaboratore o funzionario</v>
          </cell>
          <cell r="B34">
            <v>2</v>
          </cell>
        </row>
        <row r="35">
          <cell r="A35" t="str">
            <v>A livello di Responsabile di Area</v>
          </cell>
          <cell r="B35">
            <v>3</v>
          </cell>
        </row>
        <row r="36">
          <cell r="A36" t="str">
            <v xml:space="preserve"> A livello di Direttore Generale </v>
          </cell>
          <cell r="B36">
            <v>4</v>
          </cell>
        </row>
        <row r="37">
          <cell r="A37" t="str">
            <v>A livello di Consiglio Nazionale</v>
          </cell>
          <cell r="B37">
            <v>5</v>
          </cell>
        </row>
      </sheetData>
      <sheetData sheetId="5" refreshError="1"/>
    </sheetDataSet>
  </externalBook>
</externalLink>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ACC93A-FB66-43A7-983C-CED2D93E6ED8}">
  <sheetPr>
    <pageSetUpPr fitToPage="1"/>
  </sheetPr>
  <dimension ref="A1:AX305"/>
  <sheetViews>
    <sheetView topLeftCell="E1" zoomScale="56" zoomScaleNormal="56" workbookViewId="0">
      <selection activeCell="A25" sqref="A25:XFD25"/>
    </sheetView>
  </sheetViews>
  <sheetFormatPr defaultColWidth="31" defaultRowHeight="32.700000000000003" customHeight="1" x14ac:dyDescent="0.3"/>
  <cols>
    <col min="1" max="1" width="16.33203125" style="46" customWidth="1"/>
    <col min="2" max="2" width="46" style="66" customWidth="1"/>
    <col min="3" max="3" width="54.109375" style="46" customWidth="1"/>
    <col min="4" max="4" width="41.109375" style="46" customWidth="1"/>
    <col min="5" max="5" width="44.109375" style="46" bestFit="1" customWidth="1"/>
    <col min="6" max="6" width="28.5546875" style="46" customWidth="1"/>
    <col min="7" max="16" width="11.44140625" style="46" customWidth="1"/>
    <col min="17" max="17" width="21.6640625" style="67" customWidth="1"/>
    <col min="18" max="18" width="25.109375" style="67" bestFit="1" customWidth="1"/>
    <col min="19" max="19" width="60.6640625" style="46" bestFit="1" customWidth="1"/>
    <col min="20" max="20" width="17.33203125" style="46" bestFit="1" customWidth="1"/>
    <col min="21" max="21" width="16.44140625" style="46" bestFit="1" customWidth="1"/>
    <col min="22" max="22" width="19.109375" style="46" bestFit="1" customWidth="1"/>
    <col min="23" max="23" width="17.88671875" style="46" bestFit="1" customWidth="1"/>
    <col min="24" max="24" width="15.109375" style="46" bestFit="1" customWidth="1"/>
    <col min="25" max="25" width="16.6640625" style="46" bestFit="1" customWidth="1"/>
    <col min="26" max="26" width="18.6640625" style="46" bestFit="1" customWidth="1"/>
    <col min="27" max="27" width="19.6640625" style="46" bestFit="1" customWidth="1"/>
    <col min="28" max="28" width="16.5546875" style="46" bestFit="1" customWidth="1"/>
    <col min="29" max="29" width="14.5546875" style="46" bestFit="1" customWidth="1"/>
    <col min="30" max="30" width="13.44140625" style="46" bestFit="1" customWidth="1"/>
    <col min="31" max="32" width="23.5546875" style="46" customWidth="1"/>
    <col min="33" max="41" width="23.5546875" style="47" customWidth="1"/>
    <col min="42" max="42" width="23.5546875" style="64" customWidth="1"/>
    <col min="43" max="49" width="23.5546875" style="47" customWidth="1"/>
    <col min="50" max="50" width="23.5546875" style="46" customWidth="1"/>
    <col min="51" max="16384" width="31" style="46"/>
  </cols>
  <sheetData>
    <row r="1" spans="1:49" s="41" customFormat="1" ht="50.1" customHeight="1" x14ac:dyDescent="0.3">
      <c r="A1" s="36" t="s">
        <v>0</v>
      </c>
      <c r="B1" s="36" t="s">
        <v>1</v>
      </c>
      <c r="C1" s="36" t="s">
        <v>2</v>
      </c>
      <c r="D1" s="36" t="s">
        <v>3</v>
      </c>
      <c r="E1" s="36" t="s">
        <v>162</v>
      </c>
      <c r="F1" s="36" t="s">
        <v>5</v>
      </c>
      <c r="G1" s="37" t="s">
        <v>6</v>
      </c>
      <c r="H1" s="37" t="s">
        <v>7</v>
      </c>
      <c r="I1" s="37" t="s">
        <v>8</v>
      </c>
      <c r="J1" s="37" t="s">
        <v>9</v>
      </c>
      <c r="K1" s="37" t="s">
        <v>10</v>
      </c>
      <c r="L1" s="37" t="s">
        <v>11</v>
      </c>
      <c r="M1" s="37" t="s">
        <v>12</v>
      </c>
      <c r="N1" s="37" t="s">
        <v>13</v>
      </c>
      <c r="O1" s="37" t="s">
        <v>14</v>
      </c>
      <c r="P1" s="37" t="s">
        <v>15</v>
      </c>
      <c r="Q1" s="36" t="s">
        <v>16</v>
      </c>
      <c r="R1" s="36" t="s">
        <v>17</v>
      </c>
      <c r="S1" s="27" t="s">
        <v>18</v>
      </c>
      <c r="T1" s="38" t="s">
        <v>19</v>
      </c>
      <c r="U1" s="39" t="s">
        <v>20</v>
      </c>
      <c r="V1" s="38" t="s">
        <v>21</v>
      </c>
      <c r="W1" s="38" t="s">
        <v>22</v>
      </c>
      <c r="X1" s="39" t="s">
        <v>23</v>
      </c>
      <c r="Y1" s="39" t="s">
        <v>24</v>
      </c>
      <c r="Z1" s="38" t="s">
        <v>25</v>
      </c>
      <c r="AA1" s="39" t="s">
        <v>26</v>
      </c>
      <c r="AB1" s="38" t="s">
        <v>27</v>
      </c>
      <c r="AC1" s="38" t="s">
        <v>28</v>
      </c>
      <c r="AD1" s="39" t="s">
        <v>29</v>
      </c>
      <c r="AE1" s="38" t="s">
        <v>30</v>
      </c>
      <c r="AF1" s="40" t="s">
        <v>31</v>
      </c>
      <c r="AG1" s="35">
        <v>0</v>
      </c>
      <c r="AH1" s="35" t="s">
        <v>179</v>
      </c>
      <c r="AI1" s="35">
        <v>5</v>
      </c>
      <c r="AJ1" s="35" t="s">
        <v>180</v>
      </c>
      <c r="AK1" s="35">
        <v>7</v>
      </c>
      <c r="AL1" s="35">
        <v>9</v>
      </c>
      <c r="AM1" s="35">
        <v>9.1</v>
      </c>
      <c r="AN1" s="35">
        <v>25</v>
      </c>
      <c r="AO1" s="35" t="s">
        <v>181</v>
      </c>
      <c r="AP1" s="35">
        <v>0</v>
      </c>
      <c r="AQ1" s="35">
        <v>4.99</v>
      </c>
      <c r="AR1" s="35">
        <v>5</v>
      </c>
      <c r="AS1" s="35">
        <v>6.99</v>
      </c>
      <c r="AT1" s="35">
        <v>7</v>
      </c>
      <c r="AU1" s="35">
        <v>9</v>
      </c>
      <c r="AV1" s="35">
        <v>9.1</v>
      </c>
      <c r="AW1" s="35"/>
    </row>
    <row r="2" spans="1:49" ht="55.95" customHeight="1" x14ac:dyDescent="0.3">
      <c r="A2" s="42" t="str">
        <f>B2</f>
        <v>AFFARI LEGALI E CONTENZIOSO</v>
      </c>
      <c r="B2" s="42" t="s">
        <v>52</v>
      </c>
      <c r="C2" s="42" t="s">
        <v>82</v>
      </c>
      <c r="D2" s="42" t="s">
        <v>814</v>
      </c>
      <c r="E2" s="42" t="s">
        <v>54</v>
      </c>
      <c r="F2" s="42" t="s">
        <v>163</v>
      </c>
      <c r="G2" s="42" t="s">
        <v>83</v>
      </c>
      <c r="H2" s="42" t="s">
        <v>35</v>
      </c>
      <c r="I2" s="42" t="s">
        <v>36</v>
      </c>
      <c r="J2" s="42" t="s">
        <v>63</v>
      </c>
      <c r="K2" s="42" t="s">
        <v>38</v>
      </c>
      <c r="L2" s="42" t="s">
        <v>39</v>
      </c>
      <c r="M2" s="42" t="s">
        <v>64</v>
      </c>
      <c r="N2" s="42" t="s">
        <v>40</v>
      </c>
      <c r="O2" s="42" t="s">
        <v>41</v>
      </c>
      <c r="P2" s="42" t="s">
        <v>42</v>
      </c>
      <c r="Q2" s="42" t="s">
        <v>164</v>
      </c>
      <c r="R2" s="42" t="s">
        <v>43</v>
      </c>
      <c r="S2" s="43"/>
      <c r="T2" s="44">
        <f>IFERROR(VLOOKUP(G2,[2]Punteggi!$A:$B,2,FALSE),"NR")</f>
        <v>5</v>
      </c>
      <c r="U2" s="44">
        <f>IFERROR(VLOOKUP(H2,[2]Punteggi!$A:$B,2,FALSE),"NR")</f>
        <v>5</v>
      </c>
      <c r="V2" s="44">
        <f>IFERROR(VLOOKUP(I2,[2]Punteggi!$A:$B,2,FALSE),"NR")</f>
        <v>2</v>
      </c>
      <c r="W2" s="44">
        <f>IFERROR(VLOOKUP(J2,[2]Punteggi!$A:$B,2,FALSE),"NR")</f>
        <v>1</v>
      </c>
      <c r="X2" s="44">
        <f>IFERROR(VLOOKUP(K2,[2]Punteggi!$A:$B,2,FALSE),"NR")</f>
        <v>1</v>
      </c>
      <c r="Y2" s="44">
        <f>IFERROR(VLOOKUP(L2,[2]Punteggi!$A:$B,2,FALSE),"NR")</f>
        <v>0</v>
      </c>
      <c r="Z2" s="44">
        <f>IFERROR(VLOOKUP(M2,[2]Punteggi!$A:$B,2,FALSE),"NR")</f>
        <v>3</v>
      </c>
      <c r="AA2" s="44">
        <f>IFERROR(VLOOKUP(N2,[2]Punteggi!$A:$B,2,FALSE),"NR")</f>
        <v>5</v>
      </c>
      <c r="AB2" s="44">
        <f>IFERROR(VLOOKUP(O2,[2]Punteggi!$A:$B,2,FALSE),"NR")</f>
        <v>1</v>
      </c>
      <c r="AC2" s="44">
        <f>IFERROR(VLOOKUP(P2,[2]Punteggi!$A:$B,2,FALSE),"NR")</f>
        <v>5</v>
      </c>
      <c r="AD2" s="45">
        <f t="shared" ref="AD2:AD65" si="0">IFERROR(+AVERAGE($U2,$X2,$Y2,$AA2),"NR")</f>
        <v>2.75</v>
      </c>
      <c r="AE2" s="45">
        <f t="shared" ref="AE2:AE65" si="1">IFERROR(+AVERAGE($T2,$V2,$W2,$Z2,$AB2,$AC2),"NR")</f>
        <v>2.8333333333333335</v>
      </c>
      <c r="AF2" s="45">
        <f t="shared" ref="AF2:AF65" si="2">IFERROR((+AD2*AE2),"NR")</f>
        <v>7.791666666666667</v>
      </c>
      <c r="AG2" s="46"/>
      <c r="AH2" s="46"/>
      <c r="AI2" s="46"/>
      <c r="AJ2" s="46"/>
      <c r="AK2" s="46"/>
      <c r="AL2" s="46"/>
      <c r="AM2" s="46"/>
      <c r="AN2" s="46"/>
      <c r="AO2" s="46"/>
      <c r="AP2" s="46"/>
      <c r="AQ2" s="46"/>
      <c r="AR2" s="46"/>
      <c r="AS2" s="46"/>
      <c r="AT2" s="46"/>
      <c r="AU2" s="46"/>
      <c r="AV2" s="46"/>
      <c r="AW2" s="46"/>
    </row>
    <row r="3" spans="1:49" ht="55.95" customHeight="1" x14ac:dyDescent="0.3">
      <c r="A3" s="42" t="str">
        <f t="shared" ref="A3:A66" si="3">B3</f>
        <v>AFFARI LEGALI E CONTENZIOSO</v>
      </c>
      <c r="B3" s="42" t="s">
        <v>52</v>
      </c>
      <c r="C3" s="42" t="s">
        <v>82</v>
      </c>
      <c r="D3" s="42" t="s">
        <v>813</v>
      </c>
      <c r="E3" s="42" t="s">
        <v>129</v>
      </c>
      <c r="F3" s="42" t="s">
        <v>72</v>
      </c>
      <c r="G3" s="42" t="s">
        <v>83</v>
      </c>
      <c r="H3" s="42" t="s">
        <v>77</v>
      </c>
      <c r="I3" s="42" t="s">
        <v>74</v>
      </c>
      <c r="J3" s="42" t="s">
        <v>63</v>
      </c>
      <c r="K3" s="42" t="s">
        <v>38</v>
      </c>
      <c r="L3" s="42" t="s">
        <v>39</v>
      </c>
      <c r="M3" s="42" t="s">
        <v>48</v>
      </c>
      <c r="N3" s="42" t="s">
        <v>40</v>
      </c>
      <c r="O3" s="42" t="s">
        <v>66</v>
      </c>
      <c r="P3" s="42" t="s">
        <v>42</v>
      </c>
      <c r="Q3" s="42" t="s">
        <v>177</v>
      </c>
      <c r="R3" s="42" t="s">
        <v>50</v>
      </c>
      <c r="S3" s="42"/>
      <c r="T3" s="44">
        <f>IFERROR(VLOOKUP(G3,[2]Punteggi!$A:$B,2,FALSE),"NR")</f>
        <v>5</v>
      </c>
      <c r="U3" s="44">
        <f>IFERROR(VLOOKUP(H3,[2]Punteggi!$A:$B,2,FALSE),"NR")</f>
        <v>2</v>
      </c>
      <c r="V3" s="44">
        <f>IFERROR(VLOOKUP(I3,[2]Punteggi!$A:$B,2,FALSE),"NR")</f>
        <v>5</v>
      </c>
      <c r="W3" s="44">
        <f>IFERROR(VLOOKUP(J3,[2]Punteggi!$A:$B,2,FALSE),"NR")</f>
        <v>1</v>
      </c>
      <c r="X3" s="44">
        <f>IFERROR(VLOOKUP(K3,[2]Punteggi!$A:$B,2,FALSE),"NR")</f>
        <v>1</v>
      </c>
      <c r="Y3" s="44">
        <f>IFERROR(VLOOKUP(L3,[2]Punteggi!$A:$B,2,FALSE),"NR")</f>
        <v>0</v>
      </c>
      <c r="Z3" s="44">
        <f>IFERROR(VLOOKUP(M3,[2]Punteggi!$A:$B,2,FALSE),"NR")</f>
        <v>5</v>
      </c>
      <c r="AA3" s="44">
        <f>IFERROR(VLOOKUP(N3,[2]Punteggi!$A:$B,2,FALSE),"NR")</f>
        <v>5</v>
      </c>
      <c r="AB3" s="44">
        <f>IFERROR(VLOOKUP(O3,[2]Punteggi!$A:$B,2,FALSE),"NR")</f>
        <v>5</v>
      </c>
      <c r="AC3" s="44">
        <f>IFERROR(VLOOKUP(P3,[2]Punteggi!$A:$B,2,FALSE),"NR")</f>
        <v>5</v>
      </c>
      <c r="AD3" s="45">
        <f t="shared" si="0"/>
        <v>2</v>
      </c>
      <c r="AE3" s="45">
        <f t="shared" si="1"/>
        <v>4.333333333333333</v>
      </c>
      <c r="AF3" s="45">
        <f t="shared" si="2"/>
        <v>8.6666666666666661</v>
      </c>
      <c r="AG3" s="46"/>
      <c r="AH3" s="46"/>
      <c r="AI3" s="46"/>
      <c r="AJ3" s="46"/>
      <c r="AK3" s="46"/>
      <c r="AL3" s="46"/>
      <c r="AM3" s="46"/>
      <c r="AN3" s="46"/>
      <c r="AO3" s="46"/>
      <c r="AP3" s="46"/>
      <c r="AQ3" s="46"/>
      <c r="AR3" s="46"/>
      <c r="AS3" s="46"/>
      <c r="AT3" s="46"/>
      <c r="AU3" s="46"/>
      <c r="AV3" s="46"/>
      <c r="AW3" s="46"/>
    </row>
    <row r="4" spans="1:49" ht="55.95" customHeight="1" x14ac:dyDescent="0.3">
      <c r="A4" s="42" t="str">
        <f t="shared" si="3"/>
        <v>AFFARI LEGALI E CONTENZIOSO</v>
      </c>
      <c r="B4" s="42" t="s">
        <v>52</v>
      </c>
      <c r="C4" s="42" t="s">
        <v>82</v>
      </c>
      <c r="D4" s="42" t="s">
        <v>812</v>
      </c>
      <c r="E4" s="42" t="s">
        <v>129</v>
      </c>
      <c r="F4" s="42" t="s">
        <v>72</v>
      </c>
      <c r="G4" s="42" t="s">
        <v>83</v>
      </c>
      <c r="H4" s="42" t="s">
        <v>77</v>
      </c>
      <c r="I4" s="42" t="s">
        <v>74</v>
      </c>
      <c r="J4" s="42" t="s">
        <v>63</v>
      </c>
      <c r="K4" s="42" t="s">
        <v>38</v>
      </c>
      <c r="L4" s="42" t="s">
        <v>39</v>
      </c>
      <c r="M4" s="42" t="s">
        <v>48</v>
      </c>
      <c r="N4" s="42" t="s">
        <v>65</v>
      </c>
      <c r="O4" s="42" t="s">
        <v>66</v>
      </c>
      <c r="P4" s="42" t="s">
        <v>42</v>
      </c>
      <c r="Q4" s="42" t="s">
        <v>169</v>
      </c>
      <c r="R4" s="42" t="s">
        <v>50</v>
      </c>
      <c r="S4" s="42"/>
      <c r="T4" s="44">
        <f>IFERROR(VLOOKUP(G4,[2]Punteggi!$A:$B,2,FALSE),"NR")</f>
        <v>5</v>
      </c>
      <c r="U4" s="44">
        <f>IFERROR(VLOOKUP(H4,[2]Punteggi!$A:$B,2,FALSE),"NR")</f>
        <v>2</v>
      </c>
      <c r="V4" s="44">
        <f>IFERROR(VLOOKUP(I4,[2]Punteggi!$A:$B,2,FALSE),"NR")</f>
        <v>5</v>
      </c>
      <c r="W4" s="44">
        <f>IFERROR(VLOOKUP(J4,[2]Punteggi!$A:$B,2,FALSE),"NR")</f>
        <v>1</v>
      </c>
      <c r="X4" s="44">
        <f>IFERROR(VLOOKUP(K4,[2]Punteggi!$A:$B,2,FALSE),"NR")</f>
        <v>1</v>
      </c>
      <c r="Y4" s="44">
        <f>IFERROR(VLOOKUP(L4,[2]Punteggi!$A:$B,2,FALSE),"NR")</f>
        <v>0</v>
      </c>
      <c r="Z4" s="44">
        <f>IFERROR(VLOOKUP(M4,[2]Punteggi!$A:$B,2,FALSE),"NR")</f>
        <v>5</v>
      </c>
      <c r="AA4" s="44">
        <f>IFERROR(VLOOKUP(N4,[2]Punteggi!$A:$B,2,FALSE),"NR")</f>
        <v>4</v>
      </c>
      <c r="AB4" s="44">
        <f>IFERROR(VLOOKUP(O4,[2]Punteggi!$A:$B,2,FALSE),"NR")</f>
        <v>5</v>
      </c>
      <c r="AC4" s="44">
        <f>IFERROR(VLOOKUP(P4,[2]Punteggi!$A:$B,2,FALSE),"NR")</f>
        <v>5</v>
      </c>
      <c r="AD4" s="45">
        <f t="shared" si="0"/>
        <v>1.75</v>
      </c>
      <c r="AE4" s="45">
        <f t="shared" si="1"/>
        <v>4.333333333333333</v>
      </c>
      <c r="AF4" s="45">
        <f t="shared" si="2"/>
        <v>7.583333333333333</v>
      </c>
      <c r="AG4" s="46"/>
      <c r="AH4" s="46"/>
      <c r="AI4" s="46"/>
      <c r="AJ4" s="46"/>
      <c r="AK4" s="46"/>
      <c r="AL4" s="46"/>
      <c r="AM4" s="46"/>
      <c r="AN4" s="46"/>
      <c r="AO4" s="46"/>
      <c r="AP4" s="46"/>
      <c r="AQ4" s="46"/>
      <c r="AR4" s="46"/>
      <c r="AS4" s="46"/>
      <c r="AT4" s="46"/>
      <c r="AU4" s="46"/>
      <c r="AV4" s="46"/>
      <c r="AW4" s="46"/>
    </row>
    <row r="5" spans="1:49" s="47" customFormat="1" ht="65.25" customHeight="1" x14ac:dyDescent="0.3">
      <c r="A5" s="42" t="str">
        <f t="shared" si="3"/>
        <v>AFFARI LEGALI E CONTENZIOSO</v>
      </c>
      <c r="B5" s="42" t="s">
        <v>52</v>
      </c>
      <c r="C5" s="42" t="s">
        <v>82</v>
      </c>
      <c r="D5" s="42" t="s">
        <v>815</v>
      </c>
      <c r="E5" s="42" t="s">
        <v>154</v>
      </c>
      <c r="F5" s="42" t="s">
        <v>79</v>
      </c>
      <c r="G5" s="42" t="s">
        <v>160</v>
      </c>
      <c r="H5" s="42" t="s">
        <v>43</v>
      </c>
      <c r="I5" s="42" t="s">
        <v>74</v>
      </c>
      <c r="J5" s="42" t="s">
        <v>63</v>
      </c>
      <c r="K5" s="42" t="s">
        <v>38</v>
      </c>
      <c r="L5" s="42" t="s">
        <v>39</v>
      </c>
      <c r="M5" s="42" t="s">
        <v>48</v>
      </c>
      <c r="N5" s="42" t="s">
        <v>40</v>
      </c>
      <c r="O5" s="42" t="s">
        <v>41</v>
      </c>
      <c r="P5" s="42" t="s">
        <v>42</v>
      </c>
      <c r="Q5" s="42" t="s">
        <v>169</v>
      </c>
      <c r="R5" s="42" t="s">
        <v>43</v>
      </c>
      <c r="S5" s="42"/>
      <c r="T5" s="44">
        <v>2</v>
      </c>
      <c r="U5" s="44">
        <v>3</v>
      </c>
      <c r="V5" s="44">
        <f>IFERROR(VLOOKUP(I5,[2]Punteggi!$A:$B,2,FALSE),"NR")</f>
        <v>5</v>
      </c>
      <c r="W5" s="44">
        <f>IFERROR(VLOOKUP(J5,[2]Punteggi!$A:$B,2,FALSE),"NR")</f>
        <v>1</v>
      </c>
      <c r="X5" s="44">
        <f>IFERROR(VLOOKUP(K5,[2]Punteggi!$A:$B,2,FALSE),"NR")</f>
        <v>1</v>
      </c>
      <c r="Y5" s="44">
        <f>IFERROR(VLOOKUP(L5,[2]Punteggi!$A:$B,2,FALSE),"NR")</f>
        <v>0</v>
      </c>
      <c r="Z5" s="44">
        <f>IFERROR(VLOOKUP(M5,[2]Punteggi!$A:$B,2,FALSE),"NR")</f>
        <v>5</v>
      </c>
      <c r="AA5" s="44">
        <f>IFERROR(VLOOKUP(N5,[2]Punteggi!$A:$B,2,FALSE),"NR")</f>
        <v>5</v>
      </c>
      <c r="AB5" s="44">
        <f>IFERROR(VLOOKUP(O5,[2]Punteggi!$A:$B,2,FALSE),"NR")</f>
        <v>1</v>
      </c>
      <c r="AC5" s="44">
        <f>IFERROR(VLOOKUP(P5,[2]Punteggi!$A:$B,2,FALSE),"NR")</f>
        <v>5</v>
      </c>
      <c r="AD5" s="45">
        <f t="shared" si="0"/>
        <v>2.25</v>
      </c>
      <c r="AE5" s="45">
        <f t="shared" si="1"/>
        <v>3.1666666666666665</v>
      </c>
      <c r="AF5" s="45">
        <f t="shared" si="2"/>
        <v>7.125</v>
      </c>
    </row>
    <row r="6" spans="1:49" ht="55.95" customHeight="1" x14ac:dyDescent="0.3">
      <c r="A6" s="42" t="str">
        <f t="shared" si="3"/>
        <v>CONTRATTI PUBBLICI</v>
      </c>
      <c r="B6" s="42" t="s">
        <v>68</v>
      </c>
      <c r="C6" s="42" t="s">
        <v>69</v>
      </c>
      <c r="D6" s="42" t="s">
        <v>70</v>
      </c>
      <c r="E6" s="42" t="s">
        <v>71</v>
      </c>
      <c r="F6" s="42" t="s">
        <v>72</v>
      </c>
      <c r="G6" s="42" t="s">
        <v>34</v>
      </c>
      <c r="H6" s="42" t="s">
        <v>73</v>
      </c>
      <c r="I6" s="42" t="s">
        <v>74</v>
      </c>
      <c r="J6" s="42" t="s">
        <v>63</v>
      </c>
      <c r="K6" s="42" t="s">
        <v>38</v>
      </c>
      <c r="L6" s="42" t="s">
        <v>39</v>
      </c>
      <c r="M6" s="42" t="s">
        <v>48</v>
      </c>
      <c r="N6" s="42" t="s">
        <v>65</v>
      </c>
      <c r="O6" s="42" t="s">
        <v>66</v>
      </c>
      <c r="P6" s="42" t="s">
        <v>75</v>
      </c>
      <c r="Q6" s="42" t="s">
        <v>165</v>
      </c>
      <c r="R6" s="42" t="s">
        <v>50</v>
      </c>
      <c r="S6" s="42"/>
      <c r="T6" s="44">
        <f>IFERROR(VLOOKUP(G6,[2]Punteggi!$A:$B,2,FALSE),"NR")</f>
        <v>2</v>
      </c>
      <c r="U6" s="44">
        <f>IFERROR(VLOOKUP(H6,[2]Punteggi!$A:$B,2,FALSE),"NR")</f>
        <v>3</v>
      </c>
      <c r="V6" s="44">
        <f>IFERROR(VLOOKUP(I6,[2]Punteggi!$A:$B,2,FALSE),"NR")</f>
        <v>5</v>
      </c>
      <c r="W6" s="44">
        <f>IFERROR(VLOOKUP(J6,[2]Punteggi!$A:$B,2,FALSE),"NR")</f>
        <v>1</v>
      </c>
      <c r="X6" s="44">
        <f>IFERROR(VLOOKUP(K6,[2]Punteggi!$A:$B,2,FALSE),"NR")</f>
        <v>1</v>
      </c>
      <c r="Y6" s="44">
        <f>IFERROR(VLOOKUP(L6,[2]Punteggi!$A:$B,2,FALSE),"NR")</f>
        <v>0</v>
      </c>
      <c r="Z6" s="44">
        <f>IFERROR(VLOOKUP(M6,[2]Punteggi!$A:$B,2,FALSE),"NR")</f>
        <v>5</v>
      </c>
      <c r="AA6" s="44">
        <f>IFERROR(VLOOKUP(N6,[2]Punteggi!$A:$B,2,FALSE),"NR")</f>
        <v>4</v>
      </c>
      <c r="AB6" s="44">
        <f>IFERROR(VLOOKUP(O6,[2]Punteggi!$A:$B,2,FALSE),"NR")</f>
        <v>5</v>
      </c>
      <c r="AC6" s="44">
        <f>IFERROR(VLOOKUP(P6,[2]Punteggi!$A:$B,2,FALSE),"NR")</f>
        <v>4</v>
      </c>
      <c r="AD6" s="45">
        <f t="shared" si="0"/>
        <v>2</v>
      </c>
      <c r="AE6" s="45">
        <f t="shared" si="1"/>
        <v>3.6666666666666665</v>
      </c>
      <c r="AF6" s="45">
        <f t="shared" si="2"/>
        <v>7.333333333333333</v>
      </c>
      <c r="AG6" s="46"/>
      <c r="AH6" s="46"/>
      <c r="AI6" s="46"/>
      <c r="AJ6" s="46"/>
      <c r="AK6" s="46"/>
      <c r="AL6" s="46"/>
      <c r="AM6" s="46"/>
      <c r="AN6" s="46"/>
      <c r="AO6" s="46"/>
      <c r="AP6" s="46"/>
      <c r="AQ6" s="46"/>
      <c r="AR6" s="46"/>
      <c r="AS6" s="46"/>
      <c r="AT6" s="46"/>
      <c r="AU6" s="46"/>
      <c r="AV6" s="46"/>
      <c r="AW6" s="46"/>
    </row>
    <row r="7" spans="1:49" ht="55.95" customHeight="1" x14ac:dyDescent="0.3">
      <c r="A7" s="42" t="str">
        <f t="shared" si="3"/>
        <v>CONTRATTI PUBBLICI</v>
      </c>
      <c r="B7" s="42" t="s">
        <v>68</v>
      </c>
      <c r="C7" s="42" t="s">
        <v>130</v>
      </c>
      <c r="D7" s="42" t="s">
        <v>131</v>
      </c>
      <c r="E7" s="42" t="s">
        <v>129</v>
      </c>
      <c r="F7" s="42" t="s">
        <v>132</v>
      </c>
      <c r="G7" s="42" t="s">
        <v>34</v>
      </c>
      <c r="H7" s="42" t="s">
        <v>77</v>
      </c>
      <c r="I7" s="42" t="s">
        <v>74</v>
      </c>
      <c r="J7" s="42" t="s">
        <v>63</v>
      </c>
      <c r="K7" s="42" t="s">
        <v>38</v>
      </c>
      <c r="L7" s="42" t="s">
        <v>87</v>
      </c>
      <c r="M7" s="42" t="s">
        <v>48</v>
      </c>
      <c r="N7" s="42" t="s">
        <v>65</v>
      </c>
      <c r="O7" s="42" t="s">
        <v>66</v>
      </c>
      <c r="P7" s="42" t="s">
        <v>67</v>
      </c>
      <c r="Q7" s="42" t="s">
        <v>166</v>
      </c>
      <c r="R7" s="42" t="s">
        <v>43</v>
      </c>
      <c r="S7" s="42"/>
      <c r="T7" s="44">
        <f>IFERROR(VLOOKUP(G7,[2]Punteggi!$A:$B,2,FALSE),"NR")</f>
        <v>2</v>
      </c>
      <c r="U7" s="44">
        <f>IFERROR(VLOOKUP(H7,[2]Punteggi!$A:$B,2,FALSE),"NR")</f>
        <v>2</v>
      </c>
      <c r="V7" s="44">
        <f>IFERROR(VLOOKUP(I7,[2]Punteggi!$A:$B,2,FALSE),"NR")</f>
        <v>5</v>
      </c>
      <c r="W7" s="44">
        <f>IFERROR(VLOOKUP(J7,[2]Punteggi!$A:$B,2,FALSE),"NR")</f>
        <v>1</v>
      </c>
      <c r="X7" s="44">
        <f>IFERROR(VLOOKUP(K7,[2]Punteggi!$A:$B,2,FALSE),"NR")</f>
        <v>1</v>
      </c>
      <c r="Y7" s="44">
        <f>IFERROR(VLOOKUP(L7,[2]Punteggi!$A:$B,2,FALSE),"NR")</f>
        <v>3</v>
      </c>
      <c r="Z7" s="44">
        <f>IFERROR(VLOOKUP(M7,[2]Punteggi!$A:$B,2,FALSE),"NR")</f>
        <v>5</v>
      </c>
      <c r="AA7" s="44">
        <f>IFERROR(VLOOKUP(N7,[2]Punteggi!$A:$B,2,FALSE),"NR")</f>
        <v>4</v>
      </c>
      <c r="AB7" s="44">
        <f>IFERROR(VLOOKUP(O7,[2]Punteggi!$A:$B,2,FALSE),"NR")</f>
        <v>5</v>
      </c>
      <c r="AC7" s="44">
        <f>IFERROR(VLOOKUP(P7,[2]Punteggi!$A:$B,2,FALSE),"NR")</f>
        <v>2</v>
      </c>
      <c r="AD7" s="45">
        <f t="shared" si="0"/>
        <v>2.5</v>
      </c>
      <c r="AE7" s="45">
        <f t="shared" si="1"/>
        <v>3.3333333333333335</v>
      </c>
      <c r="AF7" s="45">
        <f t="shared" si="2"/>
        <v>8.3333333333333339</v>
      </c>
      <c r="AG7" s="46"/>
      <c r="AH7" s="46"/>
      <c r="AI7" s="46"/>
      <c r="AJ7" s="46"/>
      <c r="AK7" s="46"/>
      <c r="AL7" s="46"/>
      <c r="AM7" s="46"/>
      <c r="AN7" s="46"/>
      <c r="AO7" s="46"/>
      <c r="AP7" s="46"/>
      <c r="AQ7" s="46"/>
      <c r="AR7" s="46"/>
      <c r="AS7" s="46"/>
      <c r="AT7" s="46"/>
      <c r="AU7" s="46"/>
      <c r="AV7" s="46"/>
      <c r="AW7" s="46"/>
    </row>
    <row r="8" spans="1:49" ht="55.95" customHeight="1" x14ac:dyDescent="0.3">
      <c r="A8" s="42" t="str">
        <f t="shared" si="3"/>
        <v>CONTRATTI PUBBLICI</v>
      </c>
      <c r="B8" s="42" t="s">
        <v>68</v>
      </c>
      <c r="C8" s="42" t="s">
        <v>148</v>
      </c>
      <c r="D8" s="42" t="s">
        <v>149</v>
      </c>
      <c r="E8" s="42" t="s">
        <v>161</v>
      </c>
      <c r="F8" s="42" t="s">
        <v>79</v>
      </c>
      <c r="G8" s="42" t="s">
        <v>34</v>
      </c>
      <c r="H8" s="42" t="s">
        <v>77</v>
      </c>
      <c r="I8" s="42" t="s">
        <v>74</v>
      </c>
      <c r="J8" s="42" t="s">
        <v>63</v>
      </c>
      <c r="K8" s="42" t="s">
        <v>38</v>
      </c>
      <c r="L8" s="42" t="s">
        <v>151</v>
      </c>
      <c r="M8" s="42" t="s">
        <v>48</v>
      </c>
      <c r="N8" s="42" t="s">
        <v>65</v>
      </c>
      <c r="O8" s="42" t="s">
        <v>66</v>
      </c>
      <c r="P8" s="42" t="s">
        <v>67</v>
      </c>
      <c r="Q8" s="42" t="s">
        <v>170</v>
      </c>
      <c r="R8" s="42" t="s">
        <v>122</v>
      </c>
      <c r="S8" s="43"/>
      <c r="T8" s="44">
        <f>IFERROR(VLOOKUP(G8,[2]Punteggi!$A:$B,2,FALSE),"NR")</f>
        <v>2</v>
      </c>
      <c r="U8" s="44">
        <f>IFERROR(VLOOKUP(H8,[2]Punteggi!$A:$B,2,FALSE),"NR")</f>
        <v>2</v>
      </c>
      <c r="V8" s="44">
        <f>IFERROR(VLOOKUP(I8,[2]Punteggi!$A:$B,2,FALSE),"NR")</f>
        <v>5</v>
      </c>
      <c r="W8" s="44">
        <f>IFERROR(VLOOKUP(J8,[2]Punteggi!$A:$B,2,FALSE),"NR")</f>
        <v>1</v>
      </c>
      <c r="X8" s="44">
        <f>IFERROR(VLOOKUP(K8,[2]Punteggi!$A:$B,2,FALSE),"NR")</f>
        <v>1</v>
      </c>
      <c r="Y8" s="44">
        <f>IFERROR(VLOOKUP(L8,[2]Punteggi!$A:$B,2,FALSE),"NR")</f>
        <v>5</v>
      </c>
      <c r="Z8" s="44">
        <f>IFERROR(VLOOKUP(M8,[2]Punteggi!$A:$B,2,FALSE),"NR")</f>
        <v>5</v>
      </c>
      <c r="AA8" s="44">
        <f>IFERROR(VLOOKUP(N8,[2]Punteggi!$A:$B,2,FALSE),"NR")</f>
        <v>4</v>
      </c>
      <c r="AB8" s="44">
        <f>IFERROR(VLOOKUP(O8,[2]Punteggi!$A:$B,2,FALSE),"NR")</f>
        <v>5</v>
      </c>
      <c r="AC8" s="44">
        <f>IFERROR(VLOOKUP(P8,[2]Punteggi!$A:$B,2,FALSE),"NR")</f>
        <v>2</v>
      </c>
      <c r="AD8" s="45">
        <f t="shared" si="0"/>
        <v>3</v>
      </c>
      <c r="AE8" s="45">
        <f t="shared" si="1"/>
        <v>3.3333333333333335</v>
      </c>
      <c r="AF8" s="45">
        <f t="shared" si="2"/>
        <v>10</v>
      </c>
      <c r="AG8" s="46"/>
      <c r="AH8" s="46"/>
      <c r="AI8" s="46"/>
      <c r="AJ8" s="46"/>
      <c r="AK8" s="46"/>
      <c r="AL8" s="46"/>
      <c r="AM8" s="46"/>
      <c r="AN8" s="46"/>
      <c r="AO8" s="46"/>
      <c r="AP8" s="46"/>
      <c r="AQ8" s="46"/>
      <c r="AR8" s="46"/>
      <c r="AS8" s="46"/>
      <c r="AT8" s="46"/>
      <c r="AU8" s="46"/>
      <c r="AV8" s="46"/>
      <c r="AW8" s="46"/>
    </row>
    <row r="9" spans="1:49" ht="55.95" customHeight="1" x14ac:dyDescent="0.3">
      <c r="A9" s="42" t="str">
        <f t="shared" si="3"/>
        <v>GESTIONE DEL PERSONALE</v>
      </c>
      <c r="B9" s="42" t="s">
        <v>44</v>
      </c>
      <c r="C9" s="42" t="s">
        <v>102</v>
      </c>
      <c r="D9" s="42" t="s">
        <v>105</v>
      </c>
      <c r="E9" s="42" t="s">
        <v>54</v>
      </c>
      <c r="F9" s="42" t="s">
        <v>106</v>
      </c>
      <c r="G9" s="42"/>
      <c r="H9" s="42"/>
      <c r="I9" s="42"/>
      <c r="J9" s="42"/>
      <c r="K9" s="42"/>
      <c r="L9" s="42"/>
      <c r="M9" s="42"/>
      <c r="N9" s="42"/>
      <c r="O9" s="42"/>
      <c r="P9" s="42"/>
      <c r="Q9" s="42" t="s">
        <v>107</v>
      </c>
      <c r="R9" s="42" t="s">
        <v>50</v>
      </c>
      <c r="S9" s="42"/>
      <c r="T9" s="42">
        <v>5</v>
      </c>
      <c r="U9" s="42">
        <v>2</v>
      </c>
      <c r="V9" s="42">
        <v>5</v>
      </c>
      <c r="W9" s="42">
        <v>1</v>
      </c>
      <c r="X9" s="42">
        <v>1</v>
      </c>
      <c r="Y9" s="42">
        <v>0</v>
      </c>
      <c r="Z9" s="42">
        <v>5</v>
      </c>
      <c r="AA9" s="42">
        <v>5</v>
      </c>
      <c r="AB9" s="42">
        <v>5</v>
      </c>
      <c r="AC9" s="42">
        <v>5</v>
      </c>
      <c r="AD9" s="45">
        <f t="shared" si="0"/>
        <v>2</v>
      </c>
      <c r="AE9" s="45">
        <f t="shared" si="1"/>
        <v>4.333333333333333</v>
      </c>
      <c r="AF9" s="45">
        <f t="shared" si="2"/>
        <v>8.6666666666666661</v>
      </c>
      <c r="AG9" s="46"/>
      <c r="AH9" s="46"/>
      <c r="AI9" s="46"/>
      <c r="AJ9" s="46"/>
      <c r="AK9" s="46"/>
      <c r="AL9" s="46"/>
      <c r="AM9" s="46"/>
      <c r="AN9" s="46"/>
      <c r="AO9" s="46"/>
      <c r="AP9" s="46"/>
      <c r="AQ9" s="46"/>
      <c r="AR9" s="46"/>
      <c r="AS9" s="46"/>
      <c r="AT9" s="46"/>
      <c r="AU9" s="46"/>
      <c r="AV9" s="46"/>
      <c r="AW9" s="46"/>
    </row>
    <row r="10" spans="1:49" ht="55.95" customHeight="1" x14ac:dyDescent="0.3">
      <c r="A10" s="42" t="str">
        <f t="shared" si="3"/>
        <v>GESTIONE DEL PERSONALE</v>
      </c>
      <c r="B10" s="42" t="s">
        <v>44</v>
      </c>
      <c r="C10" s="42" t="s">
        <v>102</v>
      </c>
      <c r="D10" s="48" t="s">
        <v>103</v>
      </c>
      <c r="E10" s="42" t="s">
        <v>54</v>
      </c>
      <c r="F10" s="42" t="s">
        <v>104</v>
      </c>
      <c r="G10" s="42" t="s">
        <v>83</v>
      </c>
      <c r="H10" s="42" t="s">
        <v>77</v>
      </c>
      <c r="I10" s="42" t="s">
        <v>74</v>
      </c>
      <c r="J10" s="42" t="s">
        <v>63</v>
      </c>
      <c r="K10" s="42" t="s">
        <v>38</v>
      </c>
      <c r="L10" s="42" t="s">
        <v>39</v>
      </c>
      <c r="M10" s="42" t="s">
        <v>48</v>
      </c>
      <c r="N10" s="42" t="s">
        <v>40</v>
      </c>
      <c r="O10" s="42" t="s">
        <v>66</v>
      </c>
      <c r="P10" s="42" t="s">
        <v>42</v>
      </c>
      <c r="Q10" s="42" t="s">
        <v>167</v>
      </c>
      <c r="R10" s="42" t="s">
        <v>50</v>
      </c>
      <c r="S10" s="43"/>
      <c r="T10" s="44">
        <v>5</v>
      </c>
      <c r="U10" s="44">
        <v>2</v>
      </c>
      <c r="V10" s="44">
        <v>5</v>
      </c>
      <c r="W10" s="44">
        <v>1</v>
      </c>
      <c r="X10" s="44">
        <v>1</v>
      </c>
      <c r="Y10" s="44">
        <v>0</v>
      </c>
      <c r="Z10" s="44">
        <v>5</v>
      </c>
      <c r="AA10" s="44">
        <v>5</v>
      </c>
      <c r="AB10" s="44">
        <v>5</v>
      </c>
      <c r="AC10" s="44">
        <v>5</v>
      </c>
      <c r="AD10" s="45">
        <f t="shared" si="0"/>
        <v>2</v>
      </c>
      <c r="AE10" s="45">
        <f t="shared" si="1"/>
        <v>4.333333333333333</v>
      </c>
      <c r="AF10" s="45">
        <f t="shared" si="2"/>
        <v>8.6666666666666661</v>
      </c>
      <c r="AG10" s="46"/>
      <c r="AH10" s="46"/>
      <c r="AI10" s="46"/>
      <c r="AJ10" s="46"/>
      <c r="AK10" s="46"/>
      <c r="AL10" s="46"/>
      <c r="AM10" s="46"/>
      <c r="AN10" s="46"/>
      <c r="AO10" s="46"/>
      <c r="AP10" s="46"/>
      <c r="AQ10" s="46"/>
      <c r="AR10" s="46"/>
      <c r="AS10" s="46"/>
      <c r="AT10" s="46"/>
      <c r="AU10" s="46"/>
      <c r="AV10" s="46"/>
      <c r="AW10" s="46"/>
    </row>
    <row r="11" spans="1:49" ht="55.95" customHeight="1" x14ac:dyDescent="0.3">
      <c r="A11" s="42" t="str">
        <f t="shared" si="3"/>
        <v xml:space="preserve">GESTIONE DEL PERSONALE </v>
      </c>
      <c r="B11" s="49" t="s">
        <v>109</v>
      </c>
      <c r="C11" s="42" t="s">
        <v>110</v>
      </c>
      <c r="D11" s="48" t="s">
        <v>111</v>
      </c>
      <c r="E11" s="42" t="s">
        <v>54</v>
      </c>
      <c r="F11" s="42" t="s">
        <v>112</v>
      </c>
      <c r="G11" s="42" t="s">
        <v>83</v>
      </c>
      <c r="H11" s="42" t="s">
        <v>35</v>
      </c>
      <c r="I11" s="42" t="s">
        <v>36</v>
      </c>
      <c r="J11" s="42" t="s">
        <v>63</v>
      </c>
      <c r="K11" s="42" t="s">
        <v>38</v>
      </c>
      <c r="L11" s="42" t="s">
        <v>39</v>
      </c>
      <c r="M11" s="42" t="s">
        <v>64</v>
      </c>
      <c r="N11" s="42" t="s">
        <v>40</v>
      </c>
      <c r="O11" s="42" t="s">
        <v>41</v>
      </c>
      <c r="P11" s="42" t="s">
        <v>42</v>
      </c>
      <c r="Q11" s="42" t="s">
        <v>178</v>
      </c>
      <c r="R11" s="42" t="s">
        <v>50</v>
      </c>
      <c r="S11" s="42"/>
      <c r="T11" s="44">
        <f>IFERROR(VLOOKUP(G11,[2]Punteggi!$A:$B,2,FALSE),"NR")</f>
        <v>5</v>
      </c>
      <c r="U11" s="44">
        <f>IFERROR(VLOOKUP(H11,[2]Punteggi!$A:$B,2,FALSE),"NR")</f>
        <v>5</v>
      </c>
      <c r="V11" s="44">
        <f>IFERROR(VLOOKUP(I11,[2]Punteggi!$A:$B,2,FALSE),"NR")</f>
        <v>2</v>
      </c>
      <c r="W11" s="44">
        <f>IFERROR(VLOOKUP(J11,[2]Punteggi!$A:$B,2,FALSE),"NR")</f>
        <v>1</v>
      </c>
      <c r="X11" s="44">
        <f>IFERROR(VLOOKUP(K11,[2]Punteggi!$A:$B,2,FALSE),"NR")</f>
        <v>1</v>
      </c>
      <c r="Y11" s="44">
        <f>IFERROR(VLOOKUP(L11,[2]Punteggi!$A:$B,2,FALSE),"NR")</f>
        <v>0</v>
      </c>
      <c r="Z11" s="44">
        <f>IFERROR(VLOOKUP(M11,[2]Punteggi!$A:$B,2,FALSE),"NR")</f>
        <v>3</v>
      </c>
      <c r="AA11" s="44">
        <f>IFERROR(VLOOKUP(N11,[2]Punteggi!$A:$B,2,FALSE),"NR")</f>
        <v>5</v>
      </c>
      <c r="AB11" s="44">
        <f>IFERROR(VLOOKUP(O11,[2]Punteggi!$A:$B,2,FALSE),"NR")</f>
        <v>1</v>
      </c>
      <c r="AC11" s="44">
        <f>IFERROR(VLOOKUP(P11,[2]Punteggi!$A:$B,2,FALSE),"NR")</f>
        <v>5</v>
      </c>
      <c r="AD11" s="45">
        <f t="shared" si="0"/>
        <v>2.75</v>
      </c>
      <c r="AE11" s="45">
        <f t="shared" si="1"/>
        <v>2.8333333333333335</v>
      </c>
      <c r="AF11" s="45">
        <f t="shared" si="2"/>
        <v>7.791666666666667</v>
      </c>
      <c r="AG11" s="46"/>
      <c r="AH11" s="46"/>
      <c r="AI11" s="46"/>
      <c r="AJ11" s="46"/>
      <c r="AK11" s="46"/>
      <c r="AL11" s="46"/>
      <c r="AM11" s="46"/>
      <c r="AN11" s="46"/>
      <c r="AO11" s="46"/>
      <c r="AP11" s="46"/>
      <c r="AQ11" s="46"/>
      <c r="AR11" s="46"/>
      <c r="AS11" s="46"/>
      <c r="AT11" s="46"/>
      <c r="AU11" s="46"/>
      <c r="AV11" s="46"/>
      <c r="AW11" s="46"/>
    </row>
    <row r="12" spans="1:49" ht="67.5" customHeight="1" x14ac:dyDescent="0.3">
      <c r="A12" s="42" t="str">
        <f t="shared" si="3"/>
        <v xml:space="preserve">INCARICHI E NOMINE </v>
      </c>
      <c r="B12" s="49" t="s">
        <v>113</v>
      </c>
      <c r="C12" s="42" t="s">
        <v>80</v>
      </c>
      <c r="D12" s="42" t="s">
        <v>81</v>
      </c>
      <c r="E12" s="42" t="s">
        <v>54</v>
      </c>
      <c r="F12" s="42" t="s">
        <v>72</v>
      </c>
      <c r="G12" s="42" t="s">
        <v>83</v>
      </c>
      <c r="H12" s="42" t="s">
        <v>35</v>
      </c>
      <c r="I12" s="42" t="s">
        <v>36</v>
      </c>
      <c r="J12" s="42" t="s">
        <v>63</v>
      </c>
      <c r="K12" s="42" t="s">
        <v>38</v>
      </c>
      <c r="L12" s="42" t="s">
        <v>39</v>
      </c>
      <c r="M12" s="42" t="s">
        <v>64</v>
      </c>
      <c r="N12" s="42" t="s">
        <v>40</v>
      </c>
      <c r="O12" s="42" t="s">
        <v>41</v>
      </c>
      <c r="P12" s="42" t="s">
        <v>42</v>
      </c>
      <c r="Q12" s="42" t="s">
        <v>172</v>
      </c>
      <c r="R12" s="42" t="s">
        <v>50</v>
      </c>
      <c r="S12" s="43"/>
      <c r="T12" s="44">
        <v>5</v>
      </c>
      <c r="U12" s="44">
        <v>1</v>
      </c>
      <c r="V12" s="44">
        <v>5</v>
      </c>
      <c r="W12" s="44">
        <v>1</v>
      </c>
      <c r="X12" s="44">
        <v>1</v>
      </c>
      <c r="Y12" s="44">
        <v>1</v>
      </c>
      <c r="Z12" s="44">
        <v>3</v>
      </c>
      <c r="AA12" s="44">
        <v>5</v>
      </c>
      <c r="AB12" s="44">
        <v>5</v>
      </c>
      <c r="AC12" s="44">
        <v>4</v>
      </c>
      <c r="AD12" s="45">
        <f t="shared" si="0"/>
        <v>2</v>
      </c>
      <c r="AE12" s="45">
        <f t="shared" si="1"/>
        <v>3.8333333333333335</v>
      </c>
      <c r="AF12" s="45">
        <f t="shared" si="2"/>
        <v>7.666666666666667</v>
      </c>
      <c r="AG12" s="46"/>
      <c r="AH12" s="46"/>
      <c r="AI12" s="46"/>
      <c r="AJ12" s="46"/>
      <c r="AK12" s="46"/>
      <c r="AL12" s="46"/>
      <c r="AM12" s="46"/>
      <c r="AN12" s="46"/>
      <c r="AO12" s="46"/>
      <c r="AP12" s="46"/>
      <c r="AQ12" s="46"/>
      <c r="AR12" s="46"/>
      <c r="AS12" s="46"/>
      <c r="AT12" s="46"/>
      <c r="AU12" s="46"/>
      <c r="AV12" s="46"/>
      <c r="AW12" s="46"/>
    </row>
    <row r="13" spans="1:49" ht="55.95" customHeight="1" x14ac:dyDescent="0.3">
      <c r="A13" s="42" t="str">
        <f t="shared" si="3"/>
        <v xml:space="preserve">INCARICHI E NOMINE </v>
      </c>
      <c r="B13" s="49" t="s">
        <v>113</v>
      </c>
      <c r="C13" s="42" t="s">
        <v>114</v>
      </c>
      <c r="D13" s="48" t="s">
        <v>115</v>
      </c>
      <c r="E13" s="42" t="s">
        <v>54</v>
      </c>
      <c r="F13" s="42" t="s">
        <v>72</v>
      </c>
      <c r="G13" s="42" t="s">
        <v>34</v>
      </c>
      <c r="H13" s="42" t="s">
        <v>78</v>
      </c>
      <c r="I13" s="42" t="s">
        <v>74</v>
      </c>
      <c r="J13" s="42" t="s">
        <v>63</v>
      </c>
      <c r="K13" s="42" t="s">
        <v>38</v>
      </c>
      <c r="L13" s="42" t="s">
        <v>39</v>
      </c>
      <c r="M13" s="42" t="s">
        <v>64</v>
      </c>
      <c r="N13" s="42" t="s">
        <v>40</v>
      </c>
      <c r="O13" s="42" t="s">
        <v>41</v>
      </c>
      <c r="P13" s="42" t="s">
        <v>67</v>
      </c>
      <c r="Q13" s="42" t="s">
        <v>173</v>
      </c>
      <c r="R13" s="42" t="s">
        <v>50</v>
      </c>
      <c r="S13" s="42"/>
      <c r="T13" s="44">
        <v>5</v>
      </c>
      <c r="U13" s="44">
        <v>2</v>
      </c>
      <c r="V13" s="44">
        <f>IFERROR(VLOOKUP(I13,[2]Punteggi!$A:$B,2,FALSE),"NR")</f>
        <v>5</v>
      </c>
      <c r="W13" s="44">
        <f>IFERROR(VLOOKUP(J13,[2]Punteggi!$A:$B,2,FALSE),"NR")</f>
        <v>1</v>
      </c>
      <c r="X13" s="44">
        <f>IFERROR(VLOOKUP(K13,[2]Punteggi!$A:$B,2,FALSE),"NR")</f>
        <v>1</v>
      </c>
      <c r="Y13" s="44">
        <v>1</v>
      </c>
      <c r="Z13" s="44">
        <v>5</v>
      </c>
      <c r="AA13" s="44">
        <f>IFERROR(VLOOKUP(N13,[2]Punteggi!$A:$B,2,FALSE),"NR")</f>
        <v>5</v>
      </c>
      <c r="AB13" s="44">
        <f>IFERROR(VLOOKUP(O13,[2]Punteggi!$A:$B,2,FALSE),"NR")</f>
        <v>1</v>
      </c>
      <c r="AC13" s="44">
        <v>3</v>
      </c>
      <c r="AD13" s="45">
        <f t="shared" si="0"/>
        <v>2.25</v>
      </c>
      <c r="AE13" s="45">
        <f t="shared" si="1"/>
        <v>3.3333333333333335</v>
      </c>
      <c r="AF13" s="45">
        <f t="shared" si="2"/>
        <v>7.5</v>
      </c>
      <c r="AG13" s="46"/>
      <c r="AH13" s="46"/>
      <c r="AI13" s="46"/>
      <c r="AJ13" s="46"/>
      <c r="AK13" s="46"/>
      <c r="AL13" s="46"/>
      <c r="AM13" s="46"/>
      <c r="AN13" s="46"/>
      <c r="AO13" s="46"/>
      <c r="AP13" s="46"/>
      <c r="AQ13" s="46"/>
      <c r="AR13" s="46"/>
      <c r="AS13" s="46"/>
      <c r="AT13" s="46"/>
      <c r="AU13" s="46"/>
      <c r="AV13" s="46"/>
      <c r="AW13" s="46"/>
    </row>
    <row r="14" spans="1:49" ht="55.95" customHeight="1" x14ac:dyDescent="0.3">
      <c r="A14" s="42" t="str">
        <f t="shared" si="3"/>
        <v xml:space="preserve">INCARICHI E NOMINE </v>
      </c>
      <c r="B14" s="49" t="s">
        <v>113</v>
      </c>
      <c r="C14" s="42" t="s">
        <v>88</v>
      </c>
      <c r="D14" s="48" t="s">
        <v>116</v>
      </c>
      <c r="E14" s="42" t="s">
        <v>54</v>
      </c>
      <c r="F14" s="42" t="s">
        <v>72</v>
      </c>
      <c r="G14" s="42" t="s">
        <v>34</v>
      </c>
      <c r="H14" s="42" t="s">
        <v>77</v>
      </c>
      <c r="I14" s="42" t="s">
        <v>74</v>
      </c>
      <c r="J14" s="42" t="s">
        <v>47</v>
      </c>
      <c r="K14" s="42" t="s">
        <v>38</v>
      </c>
      <c r="L14" s="42" t="s">
        <v>39</v>
      </c>
      <c r="M14" s="42" t="s">
        <v>48</v>
      </c>
      <c r="N14" s="42" t="s">
        <v>40</v>
      </c>
      <c r="O14" s="42" t="s">
        <v>41</v>
      </c>
      <c r="P14" s="42" t="s">
        <v>42</v>
      </c>
      <c r="Q14" s="42" t="s">
        <v>171</v>
      </c>
      <c r="R14" s="42" t="s">
        <v>50</v>
      </c>
      <c r="S14" s="42"/>
      <c r="T14" s="44">
        <f>IFERROR(VLOOKUP(G14,[2]Punteggi!$A:$B,2,FALSE),"NR")</f>
        <v>2</v>
      </c>
      <c r="U14" s="44">
        <f>IFERROR(VLOOKUP(H14,[2]Punteggi!$A:$B,2,FALSE),"NR")</f>
        <v>2</v>
      </c>
      <c r="V14" s="44">
        <f>IFERROR(VLOOKUP(I14,[2]Punteggi!$A:$B,2,FALSE),"NR")</f>
        <v>5</v>
      </c>
      <c r="W14" s="44">
        <f>IFERROR(VLOOKUP(J14,[2]Punteggi!$A:$B,2,FALSE),"NR")</f>
        <v>3</v>
      </c>
      <c r="X14" s="44">
        <f>IFERROR(VLOOKUP(K14,[2]Punteggi!$A:$B,2,FALSE),"NR")</f>
        <v>1</v>
      </c>
      <c r="Y14" s="44">
        <f>IFERROR(VLOOKUP(L14,[2]Punteggi!$A:$B,2,FALSE),"NR")</f>
        <v>0</v>
      </c>
      <c r="Z14" s="44">
        <f>IFERROR(VLOOKUP(M14,[2]Punteggi!$A:$B,2,FALSE),"NR")</f>
        <v>5</v>
      </c>
      <c r="AA14" s="44">
        <f>IFERROR(VLOOKUP(N14,[2]Punteggi!$A:$B,2,FALSE),"NR")</f>
        <v>5</v>
      </c>
      <c r="AB14" s="44">
        <f>IFERROR(VLOOKUP(O14,[2]Punteggi!$A:$B,2,FALSE),"NR")</f>
        <v>1</v>
      </c>
      <c r="AC14" s="44">
        <f>IFERROR(VLOOKUP(P14,[2]Punteggi!$A:$B,2,FALSE),"NR")</f>
        <v>5</v>
      </c>
      <c r="AD14" s="45">
        <f t="shared" si="0"/>
        <v>2</v>
      </c>
      <c r="AE14" s="45">
        <f t="shared" si="1"/>
        <v>3.5</v>
      </c>
      <c r="AF14" s="45">
        <f t="shared" si="2"/>
        <v>7</v>
      </c>
      <c r="AG14" s="46"/>
      <c r="AH14" s="46"/>
      <c r="AI14" s="46"/>
      <c r="AJ14" s="46"/>
      <c r="AK14" s="46"/>
      <c r="AL14" s="46"/>
      <c r="AM14" s="46"/>
      <c r="AN14" s="46"/>
      <c r="AO14" s="46"/>
      <c r="AP14" s="46"/>
      <c r="AQ14" s="46"/>
      <c r="AR14" s="46"/>
      <c r="AS14" s="46"/>
      <c r="AT14" s="46"/>
      <c r="AU14" s="46"/>
      <c r="AV14" s="46"/>
      <c r="AW14" s="46"/>
    </row>
    <row r="15" spans="1:49" ht="55.95" customHeight="1" x14ac:dyDescent="0.3">
      <c r="A15" s="42" t="str">
        <f t="shared" si="3"/>
        <v>PROVVEDIMENTI AMPLIATIVI DELLA SFERA GIURIDICA DEI DESTINATARI CON EFFETTO ECONOMICO DIRETTO ED IMMEDIATO PER IL DESTINATARIO</v>
      </c>
      <c r="B15" s="49" t="s">
        <v>117</v>
      </c>
      <c r="C15" s="42" t="s">
        <v>123</v>
      </c>
      <c r="D15" s="48" t="s">
        <v>158</v>
      </c>
      <c r="E15" s="42" t="s">
        <v>54</v>
      </c>
      <c r="F15" s="42" t="s">
        <v>159</v>
      </c>
      <c r="G15" s="42" t="s">
        <v>34</v>
      </c>
      <c r="H15" s="42" t="s">
        <v>77</v>
      </c>
      <c r="I15" s="42" t="s">
        <v>74</v>
      </c>
      <c r="J15" s="42" t="s">
        <v>63</v>
      </c>
      <c r="K15" s="42" t="s">
        <v>38</v>
      </c>
      <c r="L15" s="42" t="s">
        <v>39</v>
      </c>
      <c r="M15" s="42" t="s">
        <v>48</v>
      </c>
      <c r="N15" s="42" t="s">
        <v>40</v>
      </c>
      <c r="O15" s="42" t="s">
        <v>41</v>
      </c>
      <c r="P15" s="42" t="s">
        <v>42</v>
      </c>
      <c r="Q15" s="42" t="s">
        <v>124</v>
      </c>
      <c r="R15" s="42" t="s">
        <v>125</v>
      </c>
      <c r="S15" s="42"/>
      <c r="T15" s="44">
        <v>2</v>
      </c>
      <c r="U15" s="44">
        <v>3</v>
      </c>
      <c r="V15" s="44">
        <f>IFERROR(VLOOKUP(I15,[2]Punteggi!$A:$B,2,FALSE),"NR")</f>
        <v>5</v>
      </c>
      <c r="W15" s="44">
        <f>IFERROR(VLOOKUP(J15,[2]Punteggi!$A:$B,2,FALSE),"NR")</f>
        <v>1</v>
      </c>
      <c r="X15" s="44">
        <f>IFERROR(VLOOKUP(K15,[2]Punteggi!$A:$B,2,FALSE),"NR")</f>
        <v>1</v>
      </c>
      <c r="Y15" s="44">
        <f>IFERROR(VLOOKUP(L15,[2]Punteggi!$A:$B,2,FALSE),"NR")</f>
        <v>0</v>
      </c>
      <c r="Z15" s="44">
        <f>IFERROR(VLOOKUP(M15,[2]Punteggi!$A:$B,2,FALSE),"NR")</f>
        <v>5</v>
      </c>
      <c r="AA15" s="44">
        <f>IFERROR(VLOOKUP(N15,[2]Punteggi!$A:$B,2,FALSE),"NR")</f>
        <v>5</v>
      </c>
      <c r="AB15" s="44">
        <f>IFERROR(VLOOKUP(O15,[2]Punteggi!$A:$B,2,FALSE),"NR")</f>
        <v>1</v>
      </c>
      <c r="AC15" s="44">
        <f>IFERROR(VLOOKUP(P15,[2]Punteggi!$A:$B,2,FALSE),"NR")</f>
        <v>5</v>
      </c>
      <c r="AD15" s="45">
        <f t="shared" si="0"/>
        <v>2.25</v>
      </c>
      <c r="AE15" s="45">
        <f t="shared" si="1"/>
        <v>3.1666666666666665</v>
      </c>
      <c r="AF15" s="45">
        <f t="shared" si="2"/>
        <v>7.125</v>
      </c>
      <c r="AG15" s="46"/>
      <c r="AH15" s="46"/>
      <c r="AI15" s="46"/>
      <c r="AJ15" s="46"/>
      <c r="AK15" s="46"/>
      <c r="AL15" s="46"/>
      <c r="AM15" s="46"/>
      <c r="AN15" s="46"/>
      <c r="AO15" s="46"/>
      <c r="AP15" s="46"/>
      <c r="AQ15" s="46"/>
      <c r="AR15" s="46"/>
      <c r="AS15" s="46"/>
      <c r="AT15" s="46"/>
      <c r="AU15" s="46"/>
      <c r="AV15" s="46"/>
      <c r="AW15" s="46"/>
    </row>
    <row r="16" spans="1:49" s="35" customFormat="1" ht="32.4" customHeight="1" x14ac:dyDescent="0.3">
      <c r="A16" s="42" t="str">
        <f t="shared" si="3"/>
        <v>PROVVEDIMENTI AMPLIATIVI DELLA SFERA GIURIDICA DEI DESTINATARI CON EFFETTO ECONOMICO DIRETTO ED IMMEDIATO PER IL DESTINATARIO</v>
      </c>
      <c r="B16" s="49" t="s">
        <v>117</v>
      </c>
      <c r="C16" s="42" t="s">
        <v>118</v>
      </c>
      <c r="D16" s="48" t="s">
        <v>119</v>
      </c>
      <c r="E16" s="42" t="s">
        <v>54</v>
      </c>
      <c r="F16" s="42" t="s">
        <v>120</v>
      </c>
      <c r="G16" s="42" t="s">
        <v>83</v>
      </c>
      <c r="H16" s="42" t="s">
        <v>77</v>
      </c>
      <c r="I16" s="42" t="s">
        <v>74</v>
      </c>
      <c r="J16" s="42" t="s">
        <v>37</v>
      </c>
      <c r="K16" s="42" t="s">
        <v>38</v>
      </c>
      <c r="L16" s="42" t="s">
        <v>39</v>
      </c>
      <c r="M16" s="42" t="s">
        <v>48</v>
      </c>
      <c r="N16" s="42" t="s">
        <v>40</v>
      </c>
      <c r="O16" s="42" t="s">
        <v>66</v>
      </c>
      <c r="P16" s="42" t="s">
        <v>42</v>
      </c>
      <c r="Q16" s="42" t="s">
        <v>121</v>
      </c>
      <c r="R16" s="42" t="s">
        <v>122</v>
      </c>
      <c r="S16" s="42"/>
      <c r="T16" s="44">
        <f>IFERROR(VLOOKUP(G16,[2]Punteggi!$A:$B,2,FALSE),"NR")</f>
        <v>5</v>
      </c>
      <c r="U16" s="44">
        <f>IFERROR(VLOOKUP(H16,[2]Punteggi!$A:$B,2,FALSE),"NR")</f>
        <v>2</v>
      </c>
      <c r="V16" s="44">
        <f>IFERROR(VLOOKUP(I16,[2]Punteggi!$A:$B,2,FALSE),"NR")</f>
        <v>5</v>
      </c>
      <c r="W16" s="44">
        <f>IFERROR(VLOOKUP(J16,[2]Punteggi!$A:$B,2,FALSE),"NR")</f>
        <v>5</v>
      </c>
      <c r="X16" s="44">
        <f>IFERROR(VLOOKUP(K16,[2]Punteggi!$A:$B,2,FALSE),"NR")</f>
        <v>1</v>
      </c>
      <c r="Y16" s="44">
        <f>IFERROR(VLOOKUP(L16,[2]Punteggi!$A:$B,2,FALSE),"NR")</f>
        <v>0</v>
      </c>
      <c r="Z16" s="44">
        <f>IFERROR(VLOOKUP(M16,[2]Punteggi!$A:$B,2,FALSE),"NR")</f>
        <v>5</v>
      </c>
      <c r="AA16" s="44">
        <f>IFERROR(VLOOKUP(N16,[2]Punteggi!$A:$B,2,FALSE),"NR")</f>
        <v>5</v>
      </c>
      <c r="AB16" s="44">
        <f>IFERROR(VLOOKUP(O16,[2]Punteggi!$A:$B,2,FALSE),"NR")</f>
        <v>5</v>
      </c>
      <c r="AC16" s="44">
        <f>IFERROR(VLOOKUP(P16,[2]Punteggi!$A:$B,2,FALSE),"NR")</f>
        <v>5</v>
      </c>
      <c r="AD16" s="45">
        <f t="shared" si="0"/>
        <v>2</v>
      </c>
      <c r="AE16" s="45">
        <f t="shared" si="1"/>
        <v>5</v>
      </c>
      <c r="AF16" s="45">
        <f t="shared" si="2"/>
        <v>10</v>
      </c>
    </row>
    <row r="17" spans="1:50" s="41" customFormat="1" ht="32.700000000000003" customHeight="1" x14ac:dyDescent="0.3">
      <c r="A17" s="27" t="str">
        <f t="shared" si="3"/>
        <v xml:space="preserve"> SISTEMI INFORMATIVI</v>
      </c>
      <c r="B17" s="27" t="s">
        <v>183</v>
      </c>
      <c r="C17" s="27" t="s">
        <v>184</v>
      </c>
      <c r="D17" s="27" t="s">
        <v>185</v>
      </c>
      <c r="E17" s="27" t="s">
        <v>51</v>
      </c>
      <c r="F17" s="27" t="s">
        <v>186</v>
      </c>
      <c r="G17" s="27"/>
      <c r="H17" s="27"/>
      <c r="I17" s="27"/>
      <c r="J17" s="27"/>
      <c r="K17" s="27"/>
      <c r="L17" s="27"/>
      <c r="M17" s="27"/>
      <c r="N17" s="27"/>
      <c r="O17" s="27"/>
      <c r="P17" s="27"/>
      <c r="Q17" s="27" t="s">
        <v>187</v>
      </c>
      <c r="R17" s="27" t="s">
        <v>188</v>
      </c>
      <c r="S17" s="50"/>
      <c r="T17" s="51" t="str">
        <f>IFERROR(VLOOKUP(G17,[2]Punteggi!$A:$B,2,FALSE),"NR")</f>
        <v>NR</v>
      </c>
      <c r="U17" s="51" t="str">
        <f>IFERROR(VLOOKUP(H17,[2]Punteggi!$A:$B,2,FALSE),"NR")</f>
        <v>NR</v>
      </c>
      <c r="V17" s="51" t="str">
        <f>IFERROR(VLOOKUP(I17,[2]Punteggi!$A:$B,2,FALSE),"NR")</f>
        <v>NR</v>
      </c>
      <c r="W17" s="51" t="str">
        <f>IFERROR(VLOOKUP(J17,[2]Punteggi!$A:$B,2,FALSE),"NR")</f>
        <v>NR</v>
      </c>
      <c r="X17" s="51" t="str">
        <f>IFERROR(VLOOKUP(K17,[2]Punteggi!$A:$B,2,FALSE),"NR")</f>
        <v>NR</v>
      </c>
      <c r="Y17" s="51" t="str">
        <f>IFERROR(VLOOKUP(L17,[2]Punteggi!$A:$B,2,FALSE),"NR")</f>
        <v>NR</v>
      </c>
      <c r="Z17" s="51" t="str">
        <f>IFERROR(VLOOKUP(M17,[2]Punteggi!$A:$B,2,FALSE),"NR")</f>
        <v>NR</v>
      </c>
      <c r="AA17" s="51" t="str">
        <f>IFERROR(VLOOKUP(N17,[2]Punteggi!$A:$B,2,FALSE),"NR")</f>
        <v>NR</v>
      </c>
      <c r="AB17" s="51" t="str">
        <f>IFERROR(VLOOKUP(O17,[2]Punteggi!$A:$B,2,FALSE),"NR")</f>
        <v>NR</v>
      </c>
      <c r="AC17" s="51" t="str">
        <f>IFERROR(VLOOKUP(P17,[2]Punteggi!$A:$B,2,FALSE),"NR")</f>
        <v>NR</v>
      </c>
      <c r="AD17" s="52" t="str">
        <f t="shared" si="0"/>
        <v>NR</v>
      </c>
      <c r="AE17" s="52" t="str">
        <f t="shared" si="1"/>
        <v>NR</v>
      </c>
      <c r="AF17" s="52" t="str">
        <f t="shared" si="2"/>
        <v>NR</v>
      </c>
      <c r="AG17" s="35"/>
      <c r="AH17" s="35"/>
      <c r="AI17" s="35"/>
      <c r="AJ17" s="35"/>
      <c r="AK17" s="35"/>
      <c r="AL17" s="35"/>
      <c r="AM17" s="35"/>
      <c r="AN17" s="35"/>
      <c r="AO17" s="35"/>
      <c r="AP17" s="35"/>
      <c r="AQ17" s="35"/>
      <c r="AR17" s="35"/>
      <c r="AS17" s="35"/>
      <c r="AT17" s="35"/>
      <c r="AU17" s="35"/>
      <c r="AV17" s="35"/>
      <c r="AW17" s="35"/>
    </row>
    <row r="18" spans="1:50" s="41" customFormat="1" ht="32.700000000000003" customHeight="1" x14ac:dyDescent="0.3">
      <c r="A18" s="27" t="str">
        <f t="shared" si="3"/>
        <v xml:space="preserve"> SISTEMI INFORMATIVI</v>
      </c>
      <c r="B18" s="27" t="s">
        <v>183</v>
      </c>
      <c r="C18" s="27" t="s">
        <v>189</v>
      </c>
      <c r="D18" s="27" t="s">
        <v>190</v>
      </c>
      <c r="E18" s="27" t="s">
        <v>51</v>
      </c>
      <c r="F18" s="27" t="s">
        <v>191</v>
      </c>
      <c r="G18" s="27"/>
      <c r="H18" s="27"/>
      <c r="I18" s="27"/>
      <c r="J18" s="27"/>
      <c r="K18" s="27"/>
      <c r="L18" s="27"/>
      <c r="M18" s="27"/>
      <c r="N18" s="27"/>
      <c r="O18" s="27"/>
      <c r="P18" s="27"/>
      <c r="Q18" s="27" t="s">
        <v>187</v>
      </c>
      <c r="R18" s="27" t="s">
        <v>188</v>
      </c>
      <c r="S18" s="50"/>
      <c r="T18" s="51" t="str">
        <f>IFERROR(VLOOKUP(G18,[2]Punteggi!$A:$B,2,FALSE),"NR")</f>
        <v>NR</v>
      </c>
      <c r="U18" s="51" t="str">
        <f>IFERROR(VLOOKUP(H18,[2]Punteggi!$A:$B,2,FALSE),"NR")</f>
        <v>NR</v>
      </c>
      <c r="V18" s="51" t="str">
        <f>IFERROR(VLOOKUP(I18,[2]Punteggi!$A:$B,2,FALSE),"NR")</f>
        <v>NR</v>
      </c>
      <c r="W18" s="51" t="str">
        <f>IFERROR(VLOOKUP(J18,[2]Punteggi!$A:$B,2,FALSE),"NR")</f>
        <v>NR</v>
      </c>
      <c r="X18" s="51" t="str">
        <f>IFERROR(VLOOKUP(K18,[2]Punteggi!$A:$B,2,FALSE),"NR")</f>
        <v>NR</v>
      </c>
      <c r="Y18" s="51" t="str">
        <f>IFERROR(VLOOKUP(L18,[2]Punteggi!$A:$B,2,FALSE),"NR")</f>
        <v>NR</v>
      </c>
      <c r="Z18" s="51" t="str">
        <f>IFERROR(VLOOKUP(M18,[2]Punteggi!$A:$B,2,FALSE),"NR")</f>
        <v>NR</v>
      </c>
      <c r="AA18" s="51" t="str">
        <f>IFERROR(VLOOKUP(N18,[2]Punteggi!$A:$B,2,FALSE),"NR")</f>
        <v>NR</v>
      </c>
      <c r="AB18" s="51" t="str">
        <f>IFERROR(VLOOKUP(O18,[2]Punteggi!$A:$B,2,FALSE),"NR")</f>
        <v>NR</v>
      </c>
      <c r="AC18" s="51" t="str">
        <f>IFERROR(VLOOKUP(P18,[2]Punteggi!$A:$B,2,FALSE),"NR")</f>
        <v>NR</v>
      </c>
      <c r="AD18" s="52" t="str">
        <f t="shared" si="0"/>
        <v>NR</v>
      </c>
      <c r="AE18" s="52" t="str">
        <f t="shared" si="1"/>
        <v>NR</v>
      </c>
      <c r="AF18" s="52" t="str">
        <f t="shared" si="2"/>
        <v>NR</v>
      </c>
      <c r="AG18" s="35"/>
      <c r="AH18" s="35"/>
      <c r="AI18" s="35"/>
      <c r="AJ18" s="35"/>
      <c r="AK18" s="35"/>
      <c r="AL18" s="35"/>
      <c r="AM18" s="35"/>
      <c r="AN18" s="35"/>
      <c r="AO18" s="35"/>
      <c r="AP18" s="35"/>
      <c r="AQ18" s="35"/>
      <c r="AR18" s="35"/>
      <c r="AS18" s="35"/>
      <c r="AT18" s="35"/>
      <c r="AU18" s="35"/>
      <c r="AV18" s="35"/>
      <c r="AW18" s="35"/>
    </row>
    <row r="19" spans="1:50" s="41" customFormat="1" ht="32.700000000000003" customHeight="1" x14ac:dyDescent="0.3">
      <c r="A19" s="27" t="str">
        <f t="shared" si="3"/>
        <v xml:space="preserve"> SISTEMI INFORMATIVI</v>
      </c>
      <c r="B19" s="27" t="s">
        <v>183</v>
      </c>
      <c r="C19" s="27" t="s">
        <v>192</v>
      </c>
      <c r="D19" s="27" t="s">
        <v>190</v>
      </c>
      <c r="E19" s="27" t="s">
        <v>51</v>
      </c>
      <c r="F19" s="27" t="s">
        <v>191</v>
      </c>
      <c r="G19" s="27"/>
      <c r="H19" s="27"/>
      <c r="I19" s="27"/>
      <c r="J19" s="27"/>
      <c r="K19" s="27"/>
      <c r="L19" s="27"/>
      <c r="M19" s="27"/>
      <c r="N19" s="27"/>
      <c r="O19" s="27"/>
      <c r="P19" s="27"/>
      <c r="Q19" s="27" t="s">
        <v>187</v>
      </c>
      <c r="R19" s="27" t="s">
        <v>188</v>
      </c>
      <c r="S19" s="50"/>
      <c r="T19" s="51" t="str">
        <f>IFERROR(VLOOKUP(G19,[2]Punteggi!$A:$B,2,FALSE),"NR")</f>
        <v>NR</v>
      </c>
      <c r="U19" s="51" t="str">
        <f>IFERROR(VLOOKUP(H19,[2]Punteggi!$A:$B,2,FALSE),"NR")</f>
        <v>NR</v>
      </c>
      <c r="V19" s="51" t="str">
        <f>IFERROR(VLOOKUP(I19,[2]Punteggi!$A:$B,2,FALSE),"NR")</f>
        <v>NR</v>
      </c>
      <c r="W19" s="51" t="str">
        <f>IFERROR(VLOOKUP(J19,[2]Punteggi!$A:$B,2,FALSE),"NR")</f>
        <v>NR</v>
      </c>
      <c r="X19" s="51" t="str">
        <f>IFERROR(VLOOKUP(K19,[2]Punteggi!$A:$B,2,FALSE),"NR")</f>
        <v>NR</v>
      </c>
      <c r="Y19" s="51" t="str">
        <f>IFERROR(VLOOKUP(L19,[2]Punteggi!$A:$B,2,FALSE),"NR")</f>
        <v>NR</v>
      </c>
      <c r="Z19" s="51" t="str">
        <f>IFERROR(VLOOKUP(M19,[2]Punteggi!$A:$B,2,FALSE),"NR")</f>
        <v>NR</v>
      </c>
      <c r="AA19" s="51" t="str">
        <f>IFERROR(VLOOKUP(N19,[2]Punteggi!$A:$B,2,FALSE),"NR")</f>
        <v>NR</v>
      </c>
      <c r="AB19" s="51" t="str">
        <f>IFERROR(VLOOKUP(O19,[2]Punteggi!$A:$B,2,FALSE),"NR")</f>
        <v>NR</v>
      </c>
      <c r="AC19" s="51" t="str">
        <f>IFERROR(VLOOKUP(P19,[2]Punteggi!$A:$B,2,FALSE),"NR")</f>
        <v>NR</v>
      </c>
      <c r="AD19" s="52" t="str">
        <f t="shared" si="0"/>
        <v>NR</v>
      </c>
      <c r="AE19" s="52" t="str">
        <f t="shared" si="1"/>
        <v>NR</v>
      </c>
      <c r="AF19" s="52" t="str">
        <f t="shared" si="2"/>
        <v>NR</v>
      </c>
      <c r="AG19" s="35"/>
      <c r="AH19" s="35"/>
      <c r="AI19" s="35"/>
      <c r="AJ19" s="35"/>
      <c r="AK19" s="35"/>
      <c r="AL19" s="35"/>
      <c r="AM19" s="35"/>
      <c r="AN19" s="35"/>
      <c r="AO19" s="35"/>
      <c r="AP19" s="35"/>
      <c r="AQ19" s="35"/>
      <c r="AR19" s="35"/>
      <c r="AS19" s="35"/>
      <c r="AT19" s="35"/>
      <c r="AU19" s="35"/>
      <c r="AV19" s="35"/>
      <c r="AW19" s="35"/>
    </row>
    <row r="20" spans="1:50" s="35" customFormat="1" ht="32.700000000000003" customHeight="1" x14ac:dyDescent="0.3">
      <c r="A20" s="27" t="str">
        <f t="shared" si="3"/>
        <v>AFFARI LEGALI E CONTENZIOSO</v>
      </c>
      <c r="B20" s="53" t="s">
        <v>52</v>
      </c>
      <c r="C20" s="27" t="s">
        <v>193</v>
      </c>
      <c r="D20" s="27" t="s">
        <v>194</v>
      </c>
      <c r="E20" s="27" t="s">
        <v>195</v>
      </c>
      <c r="F20" s="27" t="s">
        <v>196</v>
      </c>
      <c r="G20" s="27"/>
      <c r="H20" s="27"/>
      <c r="I20" s="27"/>
      <c r="J20" s="27"/>
      <c r="K20" s="27"/>
      <c r="L20" s="27"/>
      <c r="M20" s="27"/>
      <c r="N20" s="27"/>
      <c r="O20" s="27"/>
      <c r="P20" s="27"/>
      <c r="Q20" s="27" t="s">
        <v>187</v>
      </c>
      <c r="R20" s="27" t="s">
        <v>188</v>
      </c>
      <c r="S20" s="27"/>
      <c r="T20" s="51" t="str">
        <f>IFERROR(VLOOKUP(G20,[2]Punteggi!$A:$B,2,FALSE),"NR")</f>
        <v>NR</v>
      </c>
      <c r="U20" s="51" t="str">
        <f>IFERROR(VLOOKUP(H20,[2]Punteggi!$A:$B,2,FALSE),"NR")</f>
        <v>NR</v>
      </c>
      <c r="V20" s="51" t="str">
        <f>IFERROR(VLOOKUP(I20,[2]Punteggi!$A:$B,2,FALSE),"NR")</f>
        <v>NR</v>
      </c>
      <c r="W20" s="51" t="str">
        <f>IFERROR(VLOOKUP(J20,[2]Punteggi!$A:$B,2,FALSE),"NR")</f>
        <v>NR</v>
      </c>
      <c r="X20" s="51" t="str">
        <f>IFERROR(VLOOKUP(K20,[2]Punteggi!$A:$B,2,FALSE),"NR")</f>
        <v>NR</v>
      </c>
      <c r="Y20" s="51" t="str">
        <f>IFERROR(VLOOKUP(L20,[2]Punteggi!$A:$B,2,FALSE),"NR")</f>
        <v>NR</v>
      </c>
      <c r="Z20" s="51" t="str">
        <f>IFERROR(VLOOKUP(M20,[2]Punteggi!$A:$B,2,FALSE),"NR")</f>
        <v>NR</v>
      </c>
      <c r="AA20" s="51" t="str">
        <f>IFERROR(VLOOKUP(N20,[2]Punteggi!$A:$B,2,FALSE),"NR")</f>
        <v>NR</v>
      </c>
      <c r="AB20" s="51" t="str">
        <f>IFERROR(VLOOKUP(O20,[2]Punteggi!$A:$B,2,FALSE),"NR")</f>
        <v>NR</v>
      </c>
      <c r="AC20" s="51" t="str">
        <f>IFERROR(VLOOKUP(P20,[2]Punteggi!$A:$B,2,FALSE),"NR")</f>
        <v>NR</v>
      </c>
      <c r="AD20" s="52" t="str">
        <f t="shared" si="0"/>
        <v>NR</v>
      </c>
      <c r="AE20" s="52" t="str">
        <f t="shared" si="1"/>
        <v>NR</v>
      </c>
      <c r="AF20" s="52" t="str">
        <f t="shared" si="2"/>
        <v>NR</v>
      </c>
      <c r="AX20" s="41"/>
    </row>
    <row r="21" spans="1:50" s="41" customFormat="1" ht="32.700000000000003" customHeight="1" x14ac:dyDescent="0.3">
      <c r="A21" s="27" t="str">
        <f t="shared" si="3"/>
        <v>ATTIVITA' NORMATIVA REGOLAMENTARE</v>
      </c>
      <c r="B21" s="54" t="s">
        <v>53</v>
      </c>
      <c r="C21" s="54" t="s">
        <v>197</v>
      </c>
      <c r="D21" s="55" t="s">
        <v>198</v>
      </c>
      <c r="E21" s="54" t="s">
        <v>54</v>
      </c>
      <c r="F21" s="54" t="s">
        <v>199</v>
      </c>
      <c r="G21" s="54"/>
      <c r="H21" s="54"/>
      <c r="I21" s="54"/>
      <c r="J21" s="54"/>
      <c r="K21" s="54"/>
      <c r="L21" s="54"/>
      <c r="M21" s="54"/>
      <c r="N21" s="54"/>
      <c r="O21" s="54"/>
      <c r="P21" s="54"/>
      <c r="Q21" s="54" t="s">
        <v>200</v>
      </c>
      <c r="R21" s="27" t="s">
        <v>188</v>
      </c>
      <c r="S21" s="54"/>
      <c r="T21" s="51" t="str">
        <f>IFERROR(VLOOKUP(G21,[2]Punteggi!$A:$B,2,FALSE),"NR")</f>
        <v>NR</v>
      </c>
      <c r="U21" s="51" t="str">
        <f>IFERROR(VLOOKUP(H21,[2]Punteggi!$A:$B,2,FALSE),"NR")</f>
        <v>NR</v>
      </c>
      <c r="V21" s="51" t="str">
        <f>IFERROR(VLOOKUP(I21,[2]Punteggi!$A:$B,2,FALSE),"NR")</f>
        <v>NR</v>
      </c>
      <c r="W21" s="51" t="str">
        <f>IFERROR(VLOOKUP(J21,[2]Punteggi!$A:$B,2,FALSE),"NR")</f>
        <v>NR</v>
      </c>
      <c r="X21" s="51" t="str">
        <f>IFERROR(VLOOKUP(K21,[2]Punteggi!$A:$B,2,FALSE),"NR")</f>
        <v>NR</v>
      </c>
      <c r="Y21" s="51" t="str">
        <f>IFERROR(VLOOKUP(L21,[2]Punteggi!$A:$B,2,FALSE),"NR")</f>
        <v>NR</v>
      </c>
      <c r="Z21" s="51" t="str">
        <f>IFERROR(VLOOKUP(M21,[2]Punteggi!$A:$B,2,FALSE),"NR")</f>
        <v>NR</v>
      </c>
      <c r="AA21" s="51" t="str">
        <f>IFERROR(VLOOKUP(N21,[2]Punteggi!$A:$B,2,FALSE),"NR")</f>
        <v>NR</v>
      </c>
      <c r="AB21" s="51" t="str">
        <f>IFERROR(VLOOKUP(O21,[2]Punteggi!$A:$B,2,FALSE),"NR")</f>
        <v>NR</v>
      </c>
      <c r="AC21" s="51" t="str">
        <f>IFERROR(VLOOKUP(P21,[2]Punteggi!$A:$B,2,FALSE),"NR")</f>
        <v>NR</v>
      </c>
      <c r="AD21" s="52" t="str">
        <f t="shared" si="0"/>
        <v>NR</v>
      </c>
      <c r="AE21" s="52" t="str">
        <f t="shared" si="1"/>
        <v>NR</v>
      </c>
      <c r="AF21" s="52" t="str">
        <f t="shared" si="2"/>
        <v>NR</v>
      </c>
      <c r="AG21" s="35" t="s">
        <v>201</v>
      </c>
      <c r="AH21" s="35" t="s">
        <v>201</v>
      </c>
      <c r="AI21" s="35" t="s">
        <v>202</v>
      </c>
      <c r="AJ21" s="35" t="s">
        <v>202</v>
      </c>
      <c r="AK21" s="35" t="s">
        <v>203</v>
      </c>
      <c r="AL21" s="35" t="s">
        <v>203</v>
      </c>
      <c r="AM21" s="35" t="s">
        <v>204</v>
      </c>
      <c r="AN21" s="35" t="s">
        <v>204</v>
      </c>
      <c r="AO21" s="35"/>
      <c r="AP21" s="35"/>
      <c r="AQ21" s="35" t="s">
        <v>205</v>
      </c>
      <c r="AR21" s="35"/>
      <c r="AS21" s="35" t="s">
        <v>202</v>
      </c>
      <c r="AT21" s="35"/>
      <c r="AU21" s="35" t="s">
        <v>206</v>
      </c>
      <c r="AV21" s="35" t="s">
        <v>204</v>
      </c>
      <c r="AW21" s="35"/>
    </row>
    <row r="22" spans="1:50" s="41" customFormat="1" ht="32.700000000000003" customHeight="1" x14ac:dyDescent="0.3">
      <c r="A22" s="27" t="str">
        <f t="shared" si="3"/>
        <v>COMMISSIONI E GRUPPI DI LAVORO</v>
      </c>
      <c r="B22" s="27" t="s">
        <v>207</v>
      </c>
      <c r="C22" s="27" t="s">
        <v>208</v>
      </c>
      <c r="D22" s="27" t="s">
        <v>209</v>
      </c>
      <c r="E22" s="27" t="s">
        <v>210</v>
      </c>
      <c r="F22" s="27" t="s">
        <v>186</v>
      </c>
      <c r="G22" s="27"/>
      <c r="H22" s="27"/>
      <c r="I22" s="27"/>
      <c r="J22" s="27"/>
      <c r="K22" s="27"/>
      <c r="L22" s="27"/>
      <c r="M22" s="27"/>
      <c r="N22" s="27"/>
      <c r="O22" s="27"/>
      <c r="P22" s="27"/>
      <c r="Q22" s="27" t="s">
        <v>211</v>
      </c>
      <c r="R22" s="27" t="s">
        <v>188</v>
      </c>
      <c r="S22" s="50"/>
      <c r="T22" s="51" t="str">
        <f>IFERROR(VLOOKUP(G22,[2]Punteggi!$A:$B,2,FALSE),"NR")</f>
        <v>NR</v>
      </c>
      <c r="U22" s="51" t="str">
        <f>IFERROR(VLOOKUP(H22,[2]Punteggi!$A:$B,2,FALSE),"NR")</f>
        <v>NR</v>
      </c>
      <c r="V22" s="51" t="str">
        <f>IFERROR(VLOOKUP(I22,[2]Punteggi!$A:$B,2,FALSE),"NR")</f>
        <v>NR</v>
      </c>
      <c r="W22" s="51" t="str">
        <f>IFERROR(VLOOKUP(J22,[2]Punteggi!$A:$B,2,FALSE),"NR")</f>
        <v>NR</v>
      </c>
      <c r="X22" s="51" t="str">
        <f>IFERROR(VLOOKUP(K22,[2]Punteggi!$A:$B,2,FALSE),"NR")</f>
        <v>NR</v>
      </c>
      <c r="Y22" s="51" t="str">
        <f>IFERROR(VLOOKUP(L22,[2]Punteggi!$A:$B,2,FALSE),"NR")</f>
        <v>NR</v>
      </c>
      <c r="Z22" s="51" t="str">
        <f>IFERROR(VLOOKUP(M22,[2]Punteggi!$A:$B,2,FALSE),"NR")</f>
        <v>NR</v>
      </c>
      <c r="AA22" s="51" t="str">
        <f>IFERROR(VLOOKUP(N22,[2]Punteggi!$A:$B,2,FALSE),"NR")</f>
        <v>NR</v>
      </c>
      <c r="AB22" s="51" t="str">
        <f>IFERROR(VLOOKUP(O22,[2]Punteggi!$A:$B,2,FALSE),"NR")</f>
        <v>NR</v>
      </c>
      <c r="AC22" s="51" t="str">
        <f>IFERROR(VLOOKUP(P22,[2]Punteggi!$A:$B,2,FALSE),"NR")</f>
        <v>NR</v>
      </c>
      <c r="AD22" s="52" t="str">
        <f t="shared" si="0"/>
        <v>NR</v>
      </c>
      <c r="AE22" s="52" t="str">
        <f t="shared" si="1"/>
        <v>NR</v>
      </c>
      <c r="AF22" s="52" t="str">
        <f t="shared" si="2"/>
        <v>NR</v>
      </c>
      <c r="AG22" s="35"/>
      <c r="AH22" s="35"/>
      <c r="AI22" s="35"/>
      <c r="AJ22" s="35"/>
      <c r="AK22" s="35"/>
      <c r="AL22" s="35"/>
      <c r="AM22" s="35"/>
      <c r="AN22" s="35"/>
      <c r="AO22" s="35"/>
      <c r="AP22" s="35"/>
      <c r="AQ22" s="35"/>
      <c r="AR22" s="35"/>
      <c r="AS22" s="35"/>
      <c r="AT22" s="35"/>
      <c r="AU22" s="35"/>
      <c r="AV22" s="35"/>
      <c r="AW22" s="35"/>
    </row>
    <row r="23" spans="1:50" s="41" customFormat="1" ht="32.700000000000003" customHeight="1" x14ac:dyDescent="0.3">
      <c r="A23" s="27" t="str">
        <f t="shared" si="3"/>
        <v>COMMISSIONI E GRUPPI DI LAVORO</v>
      </c>
      <c r="B23" s="27" t="s">
        <v>207</v>
      </c>
      <c r="C23" s="27" t="s">
        <v>212</v>
      </c>
      <c r="D23" s="27" t="s">
        <v>213</v>
      </c>
      <c r="E23" s="27" t="s">
        <v>210</v>
      </c>
      <c r="F23" s="27" t="s">
        <v>186</v>
      </c>
      <c r="G23" s="27"/>
      <c r="H23" s="27"/>
      <c r="I23" s="27"/>
      <c r="J23" s="27"/>
      <c r="K23" s="27"/>
      <c r="L23" s="27"/>
      <c r="M23" s="27"/>
      <c r="N23" s="27"/>
      <c r="O23" s="27"/>
      <c r="P23" s="27"/>
      <c r="Q23" s="27" t="s">
        <v>211</v>
      </c>
      <c r="R23" s="27" t="s">
        <v>188</v>
      </c>
      <c r="S23" s="50"/>
      <c r="T23" s="51" t="str">
        <f>IFERROR(VLOOKUP(G23,[2]Punteggi!$A:$B,2,FALSE),"NR")</f>
        <v>NR</v>
      </c>
      <c r="U23" s="51" t="str">
        <f>IFERROR(VLOOKUP(H23,[2]Punteggi!$A:$B,2,FALSE),"NR")</f>
        <v>NR</v>
      </c>
      <c r="V23" s="51" t="str">
        <f>IFERROR(VLOOKUP(I23,[2]Punteggi!$A:$B,2,FALSE),"NR")</f>
        <v>NR</v>
      </c>
      <c r="W23" s="51" t="str">
        <f>IFERROR(VLOOKUP(J23,[2]Punteggi!$A:$B,2,FALSE),"NR")</f>
        <v>NR</v>
      </c>
      <c r="X23" s="51" t="str">
        <f>IFERROR(VLOOKUP(K23,[2]Punteggi!$A:$B,2,FALSE),"NR")</f>
        <v>NR</v>
      </c>
      <c r="Y23" s="51" t="str">
        <f>IFERROR(VLOOKUP(L23,[2]Punteggi!$A:$B,2,FALSE),"NR")</f>
        <v>NR</v>
      </c>
      <c r="Z23" s="51" t="str">
        <f>IFERROR(VLOOKUP(M23,[2]Punteggi!$A:$B,2,FALSE),"NR")</f>
        <v>NR</v>
      </c>
      <c r="AA23" s="51" t="str">
        <f>IFERROR(VLOOKUP(N23,[2]Punteggi!$A:$B,2,FALSE),"NR")</f>
        <v>NR</v>
      </c>
      <c r="AB23" s="51" t="str">
        <f>IFERROR(VLOOKUP(O23,[2]Punteggi!$A:$B,2,FALSE),"NR")</f>
        <v>NR</v>
      </c>
      <c r="AC23" s="51" t="str">
        <f>IFERROR(VLOOKUP(P23,[2]Punteggi!$A:$B,2,FALSE),"NR")</f>
        <v>NR</v>
      </c>
      <c r="AD23" s="52" t="str">
        <f t="shared" si="0"/>
        <v>NR</v>
      </c>
      <c r="AE23" s="52" t="str">
        <f t="shared" si="1"/>
        <v>NR</v>
      </c>
      <c r="AF23" s="52" t="str">
        <f t="shared" si="2"/>
        <v>NR</v>
      </c>
      <c r="AG23" s="35"/>
      <c r="AH23" s="35"/>
      <c r="AI23" s="35"/>
      <c r="AJ23" s="35"/>
      <c r="AK23" s="35"/>
      <c r="AL23" s="35"/>
      <c r="AM23" s="35"/>
      <c r="AN23" s="35"/>
      <c r="AO23" s="35"/>
      <c r="AP23" s="35"/>
      <c r="AQ23" s="35"/>
      <c r="AR23" s="35"/>
      <c r="AS23" s="35"/>
      <c r="AT23" s="35"/>
      <c r="AU23" s="35"/>
      <c r="AV23" s="35"/>
      <c r="AW23" s="35"/>
    </row>
    <row r="24" spans="1:50" s="41" customFormat="1" ht="32.700000000000003" customHeight="1" x14ac:dyDescent="0.3">
      <c r="A24" s="27" t="str">
        <f t="shared" si="3"/>
        <v>COMMISSIONI E GRUPPI DI LAVORO</v>
      </c>
      <c r="B24" s="27" t="s">
        <v>207</v>
      </c>
      <c r="C24" s="27" t="s">
        <v>214</v>
      </c>
      <c r="D24" s="27" t="s">
        <v>215</v>
      </c>
      <c r="E24" s="27" t="s">
        <v>210</v>
      </c>
      <c r="F24" s="27" t="s">
        <v>186</v>
      </c>
      <c r="G24" s="27"/>
      <c r="H24" s="27"/>
      <c r="I24" s="27"/>
      <c r="J24" s="27"/>
      <c r="K24" s="27"/>
      <c r="L24" s="27"/>
      <c r="M24" s="27"/>
      <c r="N24" s="27"/>
      <c r="O24" s="27"/>
      <c r="P24" s="27"/>
      <c r="Q24" s="27" t="s">
        <v>211</v>
      </c>
      <c r="R24" s="27" t="s">
        <v>188</v>
      </c>
      <c r="S24" s="50"/>
      <c r="T24" s="51" t="str">
        <f>IFERROR(VLOOKUP(G24,[2]Punteggi!$A:$B,2,FALSE),"NR")</f>
        <v>NR</v>
      </c>
      <c r="U24" s="51" t="str">
        <f>IFERROR(VLOOKUP(H24,[2]Punteggi!$A:$B,2,FALSE),"NR")</f>
        <v>NR</v>
      </c>
      <c r="V24" s="51" t="str">
        <f>IFERROR(VLOOKUP(I24,[2]Punteggi!$A:$B,2,FALSE),"NR")</f>
        <v>NR</v>
      </c>
      <c r="W24" s="51" t="str">
        <f>IFERROR(VLOOKUP(J24,[2]Punteggi!$A:$B,2,FALSE),"NR")</f>
        <v>NR</v>
      </c>
      <c r="X24" s="51" t="str">
        <f>IFERROR(VLOOKUP(K24,[2]Punteggi!$A:$B,2,FALSE),"NR")</f>
        <v>NR</v>
      </c>
      <c r="Y24" s="51" t="str">
        <f>IFERROR(VLOOKUP(L24,[2]Punteggi!$A:$B,2,FALSE),"NR")</f>
        <v>NR</v>
      </c>
      <c r="Z24" s="51" t="str">
        <f>IFERROR(VLOOKUP(M24,[2]Punteggi!$A:$B,2,FALSE),"NR")</f>
        <v>NR</v>
      </c>
      <c r="AA24" s="51" t="str">
        <f>IFERROR(VLOOKUP(N24,[2]Punteggi!$A:$B,2,FALSE),"NR")</f>
        <v>NR</v>
      </c>
      <c r="AB24" s="51" t="str">
        <f>IFERROR(VLOOKUP(O24,[2]Punteggi!$A:$B,2,FALSE),"NR")</f>
        <v>NR</v>
      </c>
      <c r="AC24" s="51" t="str">
        <f>IFERROR(VLOOKUP(P24,[2]Punteggi!$A:$B,2,FALSE),"NR")</f>
        <v>NR</v>
      </c>
      <c r="AD24" s="52" t="str">
        <f t="shared" si="0"/>
        <v>NR</v>
      </c>
      <c r="AE24" s="52" t="str">
        <f t="shared" si="1"/>
        <v>NR</v>
      </c>
      <c r="AF24" s="52" t="str">
        <f t="shared" si="2"/>
        <v>NR</v>
      </c>
      <c r="AG24" s="35"/>
      <c r="AH24" s="35"/>
      <c r="AI24" s="35"/>
      <c r="AJ24" s="35"/>
      <c r="AK24" s="35"/>
      <c r="AL24" s="35"/>
      <c r="AM24" s="35"/>
      <c r="AN24" s="35"/>
      <c r="AO24" s="35"/>
      <c r="AP24" s="35"/>
      <c r="AQ24" s="35"/>
      <c r="AR24" s="35"/>
      <c r="AS24" s="35"/>
      <c r="AT24" s="35"/>
      <c r="AU24" s="35"/>
      <c r="AV24" s="35"/>
      <c r="AW24" s="35"/>
    </row>
    <row r="25" spans="1:50" s="35" customFormat="1" ht="47.4" customHeight="1" x14ac:dyDescent="0.3">
      <c r="A25" s="27" t="str">
        <f t="shared" si="3"/>
        <v>CONTROLLO ANALOGO</v>
      </c>
      <c r="B25" s="54" t="s">
        <v>55</v>
      </c>
      <c r="C25" s="54" t="s">
        <v>216</v>
      </c>
      <c r="D25" s="54" t="s">
        <v>217</v>
      </c>
      <c r="E25" s="54" t="s">
        <v>218</v>
      </c>
      <c r="F25" s="54" t="s">
        <v>219</v>
      </c>
      <c r="G25" s="27" t="s">
        <v>34</v>
      </c>
      <c r="H25" s="27" t="s">
        <v>78</v>
      </c>
      <c r="I25" s="27" t="s">
        <v>74</v>
      </c>
      <c r="J25" s="27" t="s">
        <v>47</v>
      </c>
      <c r="K25" s="27" t="s">
        <v>38</v>
      </c>
      <c r="L25" s="27" t="s">
        <v>39</v>
      </c>
      <c r="M25" s="27" t="s">
        <v>48</v>
      </c>
      <c r="N25" s="27" t="s">
        <v>65</v>
      </c>
      <c r="O25" s="27" t="s">
        <v>66</v>
      </c>
      <c r="P25" s="27" t="s">
        <v>220</v>
      </c>
      <c r="Q25" s="54" t="s">
        <v>141</v>
      </c>
      <c r="R25" s="27" t="s">
        <v>188</v>
      </c>
      <c r="S25" s="50"/>
      <c r="T25" s="51">
        <f>IFERROR(VLOOKUP(G25,[2]Punteggi!$A:$B,2,FALSE),"NR")</f>
        <v>2</v>
      </c>
      <c r="U25" s="51">
        <f>IFERROR(VLOOKUP(H25,[2]Punteggi!$A:$B,2,FALSE),"NR")</f>
        <v>1</v>
      </c>
      <c r="V25" s="51">
        <f>IFERROR(VLOOKUP(I25,[2]Punteggi!$A:$B,2,FALSE),"NR")</f>
        <v>5</v>
      </c>
      <c r="W25" s="51">
        <f>IFERROR(VLOOKUP(J25,[2]Punteggi!$A:$B,2,FALSE),"NR")</f>
        <v>3</v>
      </c>
      <c r="X25" s="51">
        <f>IFERROR(VLOOKUP(K25,[2]Punteggi!$A:$B,2,FALSE),"NR")</f>
        <v>1</v>
      </c>
      <c r="Y25" s="51">
        <f>IFERROR(VLOOKUP(L25,[2]Punteggi!$A:$B,2,FALSE),"NR")</f>
        <v>0</v>
      </c>
      <c r="Z25" s="51">
        <f>IFERROR(VLOOKUP(M25,[2]Punteggi!$A:$B,2,FALSE),"NR")</f>
        <v>5</v>
      </c>
      <c r="AA25" s="51">
        <f>IFERROR(VLOOKUP(N25,[2]Punteggi!$A:$B,2,FALSE),"NR")</f>
        <v>4</v>
      </c>
      <c r="AB25" s="51">
        <f>IFERROR(VLOOKUP(O25,[2]Punteggi!$A:$B,2,FALSE),"NR")</f>
        <v>5</v>
      </c>
      <c r="AC25" s="51">
        <f>IFERROR(VLOOKUP(P25,[2]Punteggi!$A:$B,2,FALSE),"NR")</f>
        <v>3</v>
      </c>
      <c r="AD25" s="52">
        <f t="shared" si="0"/>
        <v>1.5</v>
      </c>
      <c r="AE25" s="52">
        <f t="shared" si="1"/>
        <v>3.8333333333333335</v>
      </c>
      <c r="AF25" s="52">
        <f t="shared" si="2"/>
        <v>5.75</v>
      </c>
      <c r="AX25" s="41"/>
    </row>
    <row r="26" spans="1:50" s="35" customFormat="1" ht="32.700000000000003" customHeight="1" x14ac:dyDescent="0.3">
      <c r="A26" s="27" t="str">
        <f t="shared" si="3"/>
        <v>FORMAZIONE PROFESSIONALE CONTINUA</v>
      </c>
      <c r="B26" s="27" t="s">
        <v>56</v>
      </c>
      <c r="C26" s="27" t="s">
        <v>221</v>
      </c>
      <c r="D26" s="27" t="s">
        <v>222</v>
      </c>
      <c r="E26" s="27" t="s">
        <v>57</v>
      </c>
      <c r="F26" s="27" t="s">
        <v>188</v>
      </c>
      <c r="G26" s="27"/>
      <c r="H26" s="27"/>
      <c r="I26" s="27"/>
      <c r="J26" s="27"/>
      <c r="K26" s="27"/>
      <c r="L26" s="27"/>
      <c r="M26" s="27"/>
      <c r="N26" s="27"/>
      <c r="O26" s="27"/>
      <c r="P26" s="27"/>
      <c r="Q26" s="27" t="s">
        <v>187</v>
      </c>
      <c r="R26" s="27" t="s">
        <v>188</v>
      </c>
      <c r="S26" s="27"/>
      <c r="T26" s="51" t="str">
        <f>IFERROR(VLOOKUP(G26,[2]Punteggi!$A:$B,2,FALSE),"NR")</f>
        <v>NR</v>
      </c>
      <c r="U26" s="51" t="str">
        <f>IFERROR(VLOOKUP(H26,[2]Punteggi!$A:$B,2,FALSE),"NR")</f>
        <v>NR</v>
      </c>
      <c r="V26" s="51" t="str">
        <f>IFERROR(VLOOKUP(I26,[2]Punteggi!$A:$B,2,FALSE),"NR")</f>
        <v>NR</v>
      </c>
      <c r="W26" s="51" t="str">
        <f>IFERROR(VLOOKUP(J26,[2]Punteggi!$A:$B,2,FALSE),"NR")</f>
        <v>NR</v>
      </c>
      <c r="X26" s="51" t="str">
        <f>IFERROR(VLOOKUP(K26,[2]Punteggi!$A:$B,2,FALSE),"NR")</f>
        <v>NR</v>
      </c>
      <c r="Y26" s="51" t="str">
        <f>IFERROR(VLOOKUP(L26,[2]Punteggi!$A:$B,2,FALSE),"NR")</f>
        <v>NR</v>
      </c>
      <c r="Z26" s="51" t="str">
        <f>IFERROR(VLOOKUP(M26,[2]Punteggi!$A:$B,2,FALSE),"NR")</f>
        <v>NR</v>
      </c>
      <c r="AA26" s="51" t="str">
        <f>IFERROR(VLOOKUP(N26,[2]Punteggi!$A:$B,2,FALSE),"NR")</f>
        <v>NR</v>
      </c>
      <c r="AB26" s="51" t="str">
        <f>IFERROR(VLOOKUP(O26,[2]Punteggi!$A:$B,2,FALSE),"NR")</f>
        <v>NR</v>
      </c>
      <c r="AC26" s="51" t="str">
        <f>IFERROR(VLOOKUP(P26,[2]Punteggi!$A:$B,2,FALSE),"NR")</f>
        <v>NR</v>
      </c>
      <c r="AD26" s="52" t="str">
        <f t="shared" si="0"/>
        <v>NR</v>
      </c>
      <c r="AE26" s="52" t="str">
        <f t="shared" si="1"/>
        <v>NR</v>
      </c>
      <c r="AF26" s="52" t="str">
        <f t="shared" si="2"/>
        <v>NR</v>
      </c>
      <c r="AX26" s="41"/>
    </row>
    <row r="27" spans="1:50" s="35" customFormat="1" ht="45" customHeight="1" x14ac:dyDescent="0.3">
      <c r="A27" s="27" t="str">
        <f t="shared" si="3"/>
        <v>FORMAZIONE PROFESSIONALE CONTINUA</v>
      </c>
      <c r="B27" s="54" t="s">
        <v>56</v>
      </c>
      <c r="C27" s="55" t="s">
        <v>99</v>
      </c>
      <c r="D27" s="55" t="s">
        <v>100</v>
      </c>
      <c r="E27" s="54" t="s">
        <v>54</v>
      </c>
      <c r="F27" s="54" t="s">
        <v>72</v>
      </c>
      <c r="G27" s="54" t="s">
        <v>34</v>
      </c>
      <c r="H27" s="54" t="s">
        <v>77</v>
      </c>
      <c r="I27" s="54" t="s">
        <v>74</v>
      </c>
      <c r="J27" s="54" t="s">
        <v>37</v>
      </c>
      <c r="K27" s="54" t="s">
        <v>38</v>
      </c>
      <c r="L27" s="54" t="s">
        <v>39</v>
      </c>
      <c r="M27" s="54" t="s">
        <v>48</v>
      </c>
      <c r="N27" s="54" t="s">
        <v>40</v>
      </c>
      <c r="O27" s="54" t="s">
        <v>41</v>
      </c>
      <c r="P27" s="54" t="s">
        <v>42</v>
      </c>
      <c r="Q27" s="54" t="s">
        <v>223</v>
      </c>
      <c r="R27" s="27" t="s">
        <v>188</v>
      </c>
      <c r="S27" s="27"/>
      <c r="T27" s="56">
        <f>IFERROR(VLOOKUP(G27,[2]Punteggi!$A:$B,2,FALSE),"NR")</f>
        <v>2</v>
      </c>
      <c r="U27" s="56">
        <f>IFERROR(VLOOKUP(H27,[2]Punteggi!$A:$B,2,FALSE),"NR")</f>
        <v>2</v>
      </c>
      <c r="V27" s="56">
        <f>IFERROR(VLOOKUP(I27,[2]Punteggi!$A:$B,2,FALSE),"NR")</f>
        <v>5</v>
      </c>
      <c r="W27" s="56">
        <f>IFERROR(VLOOKUP(J27,[2]Punteggi!$A:$B,2,FALSE),"NR")</f>
        <v>5</v>
      </c>
      <c r="X27" s="56">
        <f>IFERROR(VLOOKUP(K27,[2]Punteggi!$A:$B,2,FALSE),"NR")</f>
        <v>1</v>
      </c>
      <c r="Y27" s="56">
        <f>IFERROR(VLOOKUP(L27,[2]Punteggi!$A:$B,2,FALSE),"NR")</f>
        <v>0</v>
      </c>
      <c r="Z27" s="56">
        <f>IFERROR(VLOOKUP(M27,[2]Punteggi!$A:$B,2,FALSE),"NR")</f>
        <v>5</v>
      </c>
      <c r="AA27" s="56">
        <f>IFERROR(VLOOKUP(N27,[2]Punteggi!$A:$B,2,FALSE),"NR")</f>
        <v>5</v>
      </c>
      <c r="AB27" s="56">
        <f>IFERROR(VLOOKUP(O27,[2]Punteggi!$A:$B,2,FALSE),"NR")</f>
        <v>1</v>
      </c>
      <c r="AC27" s="56">
        <v>2</v>
      </c>
      <c r="AD27" s="57">
        <f t="shared" si="0"/>
        <v>2</v>
      </c>
      <c r="AE27" s="57">
        <f t="shared" si="1"/>
        <v>3.3333333333333335</v>
      </c>
      <c r="AF27" s="52">
        <f t="shared" si="2"/>
        <v>6.666666666666667</v>
      </c>
      <c r="AX27" s="41"/>
    </row>
    <row r="28" spans="1:50" s="35" customFormat="1" ht="32.700000000000003" customHeight="1" x14ac:dyDescent="0.3">
      <c r="A28" s="27" t="str">
        <f t="shared" si="3"/>
        <v>FORMAZIONE PROFESSIONALE CONTINUA</v>
      </c>
      <c r="B28" s="54" t="s">
        <v>56</v>
      </c>
      <c r="C28" s="55" t="s">
        <v>224</v>
      </c>
      <c r="D28" s="55" t="s">
        <v>225</v>
      </c>
      <c r="E28" s="54" t="s">
        <v>54</v>
      </c>
      <c r="F28" s="54" t="s">
        <v>72</v>
      </c>
      <c r="G28" s="54" t="s">
        <v>34</v>
      </c>
      <c r="H28" s="54" t="s">
        <v>78</v>
      </c>
      <c r="I28" s="54" t="s">
        <v>74</v>
      </c>
      <c r="J28" s="54" t="s">
        <v>47</v>
      </c>
      <c r="K28" s="54" t="s">
        <v>38</v>
      </c>
      <c r="L28" s="54" t="s">
        <v>39</v>
      </c>
      <c r="M28" s="54" t="s">
        <v>48</v>
      </c>
      <c r="N28" s="54" t="s">
        <v>40</v>
      </c>
      <c r="O28" s="54" t="s">
        <v>41</v>
      </c>
      <c r="P28" s="54" t="s">
        <v>67</v>
      </c>
      <c r="Q28" s="54" t="s">
        <v>101</v>
      </c>
      <c r="R28" s="27" t="s">
        <v>188</v>
      </c>
      <c r="S28" s="54"/>
      <c r="T28" s="51">
        <f>IFERROR(VLOOKUP(G28,[2]Punteggi!$A:$B,2,FALSE),"NR")</f>
        <v>2</v>
      </c>
      <c r="U28" s="51">
        <f>IFERROR(VLOOKUP(H28,[2]Punteggi!$A:$B,2,FALSE),"NR")</f>
        <v>1</v>
      </c>
      <c r="V28" s="51">
        <f>IFERROR(VLOOKUP(I28,[2]Punteggi!$A:$B,2,FALSE),"NR")</f>
        <v>5</v>
      </c>
      <c r="W28" s="51">
        <f>IFERROR(VLOOKUP(J28,[2]Punteggi!$A:$B,2,FALSE),"NR")</f>
        <v>3</v>
      </c>
      <c r="X28" s="51">
        <f>IFERROR(VLOOKUP(K28,[2]Punteggi!$A:$B,2,FALSE),"NR")</f>
        <v>1</v>
      </c>
      <c r="Y28" s="51">
        <f>IFERROR(VLOOKUP(L28,[2]Punteggi!$A:$B,2,FALSE),"NR")</f>
        <v>0</v>
      </c>
      <c r="Z28" s="51">
        <f>IFERROR(VLOOKUP(M28,[2]Punteggi!$A:$B,2,FALSE),"NR")</f>
        <v>5</v>
      </c>
      <c r="AA28" s="51">
        <f>IFERROR(VLOOKUP(N28,[2]Punteggi!$A:$B,2,FALSE),"NR")</f>
        <v>5</v>
      </c>
      <c r="AB28" s="51">
        <f>IFERROR(VLOOKUP(O28,[2]Punteggi!$A:$B,2,FALSE),"NR")</f>
        <v>1</v>
      </c>
      <c r="AC28" s="51">
        <f>IFERROR(VLOOKUP(P28,[2]Punteggi!$A:$B,2,FALSE),"NR")</f>
        <v>2</v>
      </c>
      <c r="AD28" s="52">
        <f t="shared" si="0"/>
        <v>1.75</v>
      </c>
      <c r="AE28" s="52">
        <f t="shared" si="1"/>
        <v>3</v>
      </c>
      <c r="AF28" s="52">
        <f t="shared" si="2"/>
        <v>5.25</v>
      </c>
      <c r="AK28" s="47"/>
      <c r="AL28" s="47"/>
      <c r="AM28" s="47"/>
      <c r="AN28" s="47"/>
      <c r="AO28" s="47"/>
      <c r="AP28" s="47"/>
      <c r="AQ28" s="47"/>
      <c r="AR28" s="47"/>
      <c r="AS28" s="47"/>
      <c r="AT28" s="47"/>
      <c r="AU28" s="47"/>
      <c r="AV28" s="47"/>
      <c r="AW28" s="47"/>
      <c r="AX28" s="46"/>
    </row>
    <row r="29" spans="1:50" s="35" customFormat="1" ht="32.700000000000003" customHeight="1" x14ac:dyDescent="0.3">
      <c r="A29" s="27" t="str">
        <f t="shared" si="3"/>
        <v>GESTIONE DELLE ENTRATE DELLE SPESE E DEL PATRIMONIO</v>
      </c>
      <c r="B29" s="58" t="s">
        <v>58</v>
      </c>
      <c r="C29" s="54" t="s">
        <v>226</v>
      </c>
      <c r="D29" s="55" t="s">
        <v>227</v>
      </c>
      <c r="E29" s="54" t="s">
        <v>54</v>
      </c>
      <c r="F29" s="54" t="s">
        <v>200</v>
      </c>
      <c r="G29" s="54"/>
      <c r="H29" s="54"/>
      <c r="I29" s="54"/>
      <c r="J29" s="54"/>
      <c r="K29" s="54"/>
      <c r="L29" s="54"/>
      <c r="M29" s="54"/>
      <c r="N29" s="54"/>
      <c r="O29" s="54"/>
      <c r="P29" s="54"/>
      <c r="Q29" s="54" t="s">
        <v>200</v>
      </c>
      <c r="R29" s="27" t="s">
        <v>188</v>
      </c>
      <c r="S29" s="54"/>
      <c r="T29" s="51" t="str">
        <f>IFERROR(VLOOKUP(G29,[2]Punteggi!$A:$B,2,FALSE),"NR")</f>
        <v>NR</v>
      </c>
      <c r="U29" s="51" t="str">
        <f>IFERROR(VLOOKUP(H29,[2]Punteggi!$A:$B,2,FALSE),"NR")</f>
        <v>NR</v>
      </c>
      <c r="V29" s="51" t="str">
        <f>IFERROR(VLOOKUP(I29,[2]Punteggi!$A:$B,2,FALSE),"NR")</f>
        <v>NR</v>
      </c>
      <c r="W29" s="51" t="str">
        <f>IFERROR(VLOOKUP(J29,[2]Punteggi!$A:$B,2,FALSE),"NR")</f>
        <v>NR</v>
      </c>
      <c r="X29" s="51" t="str">
        <f>IFERROR(VLOOKUP(K29,[2]Punteggi!$A:$B,2,FALSE),"NR")</f>
        <v>NR</v>
      </c>
      <c r="Y29" s="51" t="str">
        <f>IFERROR(VLOOKUP(L29,[2]Punteggi!$A:$B,2,FALSE),"NR")</f>
        <v>NR</v>
      </c>
      <c r="Z29" s="51" t="str">
        <f>IFERROR(VLOOKUP(M29,[2]Punteggi!$A:$B,2,FALSE),"NR")</f>
        <v>NR</v>
      </c>
      <c r="AA29" s="51" t="str">
        <f>IFERROR(VLOOKUP(N29,[2]Punteggi!$A:$B,2,FALSE),"NR")</f>
        <v>NR</v>
      </c>
      <c r="AB29" s="51" t="str">
        <f>IFERROR(VLOOKUP(O29,[2]Punteggi!$A:$B,2,FALSE),"NR")</f>
        <v>NR</v>
      </c>
      <c r="AC29" s="51" t="str">
        <f>IFERROR(VLOOKUP(P29,[2]Punteggi!$A:$B,2,FALSE),"NR")</f>
        <v>NR</v>
      </c>
      <c r="AD29" s="52" t="str">
        <f t="shared" si="0"/>
        <v>NR</v>
      </c>
      <c r="AE29" s="52" t="str">
        <f t="shared" si="1"/>
        <v>NR</v>
      </c>
      <c r="AF29" s="52" t="str">
        <f t="shared" si="2"/>
        <v>NR</v>
      </c>
    </row>
    <row r="30" spans="1:50" s="35" customFormat="1" ht="32.700000000000003" customHeight="1" x14ac:dyDescent="0.3">
      <c r="A30" s="27" t="str">
        <f t="shared" si="3"/>
        <v>GESTIONE SEDUTE DEL CONSIGLIO NAZIONALE</v>
      </c>
      <c r="B30" s="27" t="s">
        <v>228</v>
      </c>
      <c r="C30" s="27" t="s">
        <v>229</v>
      </c>
      <c r="D30" s="27" t="s">
        <v>230</v>
      </c>
      <c r="E30" s="27" t="s">
        <v>231</v>
      </c>
      <c r="F30" s="27" t="s">
        <v>188</v>
      </c>
      <c r="G30" s="27"/>
      <c r="H30" s="27"/>
      <c r="I30" s="27"/>
      <c r="J30" s="27"/>
      <c r="K30" s="27"/>
      <c r="L30" s="27"/>
      <c r="M30" s="27"/>
      <c r="N30" s="27"/>
      <c r="O30" s="27"/>
      <c r="P30" s="27"/>
      <c r="Q30" s="27" t="s">
        <v>187</v>
      </c>
      <c r="R30" s="27" t="s">
        <v>188</v>
      </c>
      <c r="S30" s="50"/>
      <c r="T30" s="51" t="str">
        <f>IFERROR(VLOOKUP(G30,[2]Punteggi!$A:$B,2,FALSE),"NR")</f>
        <v>NR</v>
      </c>
      <c r="U30" s="51" t="str">
        <f>IFERROR(VLOOKUP(H30,[2]Punteggi!$A:$B,2,FALSE),"NR")</f>
        <v>NR</v>
      </c>
      <c r="V30" s="51" t="str">
        <f>IFERROR(VLOOKUP(I30,[2]Punteggi!$A:$B,2,FALSE),"NR")</f>
        <v>NR</v>
      </c>
      <c r="W30" s="51" t="str">
        <f>IFERROR(VLOOKUP(J30,[2]Punteggi!$A:$B,2,FALSE),"NR")</f>
        <v>NR</v>
      </c>
      <c r="X30" s="51" t="str">
        <f>IFERROR(VLOOKUP(K30,[2]Punteggi!$A:$B,2,FALSE),"NR")</f>
        <v>NR</v>
      </c>
      <c r="Y30" s="51" t="str">
        <f>IFERROR(VLOOKUP(L30,[2]Punteggi!$A:$B,2,FALSE),"NR")</f>
        <v>NR</v>
      </c>
      <c r="Z30" s="51" t="str">
        <f>IFERROR(VLOOKUP(M30,[2]Punteggi!$A:$B,2,FALSE),"NR")</f>
        <v>NR</v>
      </c>
      <c r="AA30" s="51" t="str">
        <f>IFERROR(VLOOKUP(N30,[2]Punteggi!$A:$B,2,FALSE),"NR")</f>
        <v>NR</v>
      </c>
      <c r="AB30" s="51" t="str">
        <f>IFERROR(VLOOKUP(O30,[2]Punteggi!$A:$B,2,FALSE),"NR")</f>
        <v>NR</v>
      </c>
      <c r="AC30" s="51" t="str">
        <f>IFERROR(VLOOKUP(P30,[2]Punteggi!$A:$B,2,FALSE),"NR")</f>
        <v>NR</v>
      </c>
      <c r="AD30" s="52" t="str">
        <f t="shared" si="0"/>
        <v>NR</v>
      </c>
      <c r="AE30" s="52" t="str">
        <f t="shared" si="1"/>
        <v>NR</v>
      </c>
      <c r="AF30" s="52" t="str">
        <f t="shared" si="2"/>
        <v>NR</v>
      </c>
      <c r="AX30" s="41"/>
    </row>
    <row r="31" spans="1:50" s="35" customFormat="1" ht="32.700000000000003" customHeight="1" x14ac:dyDescent="0.3">
      <c r="A31" s="27" t="str">
        <f t="shared" si="3"/>
        <v>GESTIONE SEDUTE DEL CONSIGLIO NAZIONALE</v>
      </c>
      <c r="B31" s="27" t="s">
        <v>228</v>
      </c>
      <c r="C31" s="27" t="s">
        <v>232</v>
      </c>
      <c r="D31" s="27" t="s">
        <v>233</v>
      </c>
      <c r="E31" s="27" t="s">
        <v>231</v>
      </c>
      <c r="F31" s="27" t="s">
        <v>234</v>
      </c>
      <c r="G31" s="27"/>
      <c r="H31" s="27"/>
      <c r="I31" s="27"/>
      <c r="J31" s="27"/>
      <c r="K31" s="27"/>
      <c r="L31" s="27"/>
      <c r="M31" s="27"/>
      <c r="N31" s="27"/>
      <c r="O31" s="27"/>
      <c r="P31" s="27"/>
      <c r="Q31" s="27" t="s">
        <v>187</v>
      </c>
      <c r="R31" s="27" t="s">
        <v>188</v>
      </c>
      <c r="S31" s="50"/>
      <c r="T31" s="51" t="str">
        <f>IFERROR(VLOOKUP(G31,[2]Punteggi!$A:$B,2,FALSE),"NR")</f>
        <v>NR</v>
      </c>
      <c r="U31" s="51" t="str">
        <f>IFERROR(VLOOKUP(H31,[2]Punteggi!$A:$B,2,FALSE),"NR")</f>
        <v>NR</v>
      </c>
      <c r="V31" s="51" t="str">
        <f>IFERROR(VLOOKUP(I31,[2]Punteggi!$A:$B,2,FALSE),"NR")</f>
        <v>NR</v>
      </c>
      <c r="W31" s="51" t="str">
        <f>IFERROR(VLOOKUP(J31,[2]Punteggi!$A:$B,2,FALSE),"NR")</f>
        <v>NR</v>
      </c>
      <c r="X31" s="51" t="str">
        <f>IFERROR(VLOOKUP(K31,[2]Punteggi!$A:$B,2,FALSE),"NR")</f>
        <v>NR</v>
      </c>
      <c r="Y31" s="51" t="str">
        <f>IFERROR(VLOOKUP(L31,[2]Punteggi!$A:$B,2,FALSE),"NR")</f>
        <v>NR</v>
      </c>
      <c r="Z31" s="51" t="str">
        <f>IFERROR(VLOOKUP(M31,[2]Punteggi!$A:$B,2,FALSE),"NR")</f>
        <v>NR</v>
      </c>
      <c r="AA31" s="51" t="str">
        <f>IFERROR(VLOOKUP(N31,[2]Punteggi!$A:$B,2,FALSE),"NR")</f>
        <v>NR</v>
      </c>
      <c r="AB31" s="51" t="str">
        <f>IFERROR(VLOOKUP(O31,[2]Punteggi!$A:$B,2,FALSE),"NR")</f>
        <v>NR</v>
      </c>
      <c r="AC31" s="51" t="str">
        <f>IFERROR(VLOOKUP(P31,[2]Punteggi!$A:$B,2,FALSE),"NR")</f>
        <v>NR</v>
      </c>
      <c r="AD31" s="52" t="str">
        <f t="shared" si="0"/>
        <v>NR</v>
      </c>
      <c r="AE31" s="52" t="str">
        <f t="shared" si="1"/>
        <v>NR</v>
      </c>
      <c r="AF31" s="52" t="str">
        <f t="shared" si="2"/>
        <v>NR</v>
      </c>
      <c r="AX31" s="41"/>
    </row>
    <row r="32" spans="1:50" s="35" customFormat="1" ht="32.700000000000003" customHeight="1" x14ac:dyDescent="0.3">
      <c r="A32" s="27" t="str">
        <f t="shared" si="3"/>
        <v>INNOVAZIONE DIGITALE</v>
      </c>
      <c r="B32" s="27" t="s">
        <v>236</v>
      </c>
      <c r="C32" s="27" t="s">
        <v>237</v>
      </c>
      <c r="D32" s="27" t="s">
        <v>238</v>
      </c>
      <c r="E32" s="27" t="s">
        <v>235</v>
      </c>
      <c r="F32" s="27" t="s">
        <v>239</v>
      </c>
      <c r="G32" s="27"/>
      <c r="H32" s="27"/>
      <c r="I32" s="27"/>
      <c r="J32" s="27"/>
      <c r="K32" s="27"/>
      <c r="L32" s="27"/>
      <c r="M32" s="27"/>
      <c r="N32" s="27"/>
      <c r="O32" s="27"/>
      <c r="P32" s="27"/>
      <c r="Q32" s="27" t="s">
        <v>240</v>
      </c>
      <c r="R32" s="27" t="s">
        <v>188</v>
      </c>
      <c r="S32" s="50"/>
      <c r="T32" s="51" t="str">
        <f>IFERROR(VLOOKUP(G32,[2]Punteggi!$A:$B,2,FALSE),"NR")</f>
        <v>NR</v>
      </c>
      <c r="U32" s="51" t="str">
        <f>IFERROR(VLOOKUP(H32,[2]Punteggi!$A:$B,2,FALSE),"NR")</f>
        <v>NR</v>
      </c>
      <c r="V32" s="51" t="str">
        <f>IFERROR(VLOOKUP(I32,[2]Punteggi!$A:$B,2,FALSE),"NR")</f>
        <v>NR</v>
      </c>
      <c r="W32" s="51" t="str">
        <f>IFERROR(VLOOKUP(J32,[2]Punteggi!$A:$B,2,FALSE),"NR")</f>
        <v>NR</v>
      </c>
      <c r="X32" s="51" t="str">
        <f>IFERROR(VLOOKUP(K32,[2]Punteggi!$A:$B,2,FALSE),"NR")</f>
        <v>NR</v>
      </c>
      <c r="Y32" s="51" t="str">
        <f>IFERROR(VLOOKUP(L32,[2]Punteggi!$A:$B,2,FALSE),"NR")</f>
        <v>NR</v>
      </c>
      <c r="Z32" s="51" t="str">
        <f>IFERROR(VLOOKUP(M32,[2]Punteggi!$A:$B,2,FALSE),"NR")</f>
        <v>NR</v>
      </c>
      <c r="AA32" s="51" t="str">
        <f>IFERROR(VLOOKUP(N32,[2]Punteggi!$A:$B,2,FALSE),"NR")</f>
        <v>NR</v>
      </c>
      <c r="AB32" s="51" t="str">
        <f>IFERROR(VLOOKUP(O32,[2]Punteggi!$A:$B,2,FALSE),"NR")</f>
        <v>NR</v>
      </c>
      <c r="AC32" s="51" t="str">
        <f>IFERROR(VLOOKUP(P32,[2]Punteggi!$A:$B,2,FALSE),"NR")</f>
        <v>NR</v>
      </c>
      <c r="AD32" s="52" t="str">
        <f t="shared" si="0"/>
        <v>NR</v>
      </c>
      <c r="AE32" s="52" t="str">
        <f t="shared" si="1"/>
        <v>NR</v>
      </c>
      <c r="AF32" s="52" t="str">
        <f t="shared" si="2"/>
        <v>NR</v>
      </c>
      <c r="AX32" s="41"/>
    </row>
    <row r="33" spans="1:50" s="35" customFormat="1" ht="32.700000000000003" customHeight="1" x14ac:dyDescent="0.3">
      <c r="A33" s="27" t="str">
        <f t="shared" si="3"/>
        <v>INNOVAZIONE DIGITALE</v>
      </c>
      <c r="B33" s="27" t="s">
        <v>236</v>
      </c>
      <c r="C33" s="27" t="s">
        <v>241</v>
      </c>
      <c r="D33" s="27" t="s">
        <v>242</v>
      </c>
      <c r="E33" s="27" t="s">
        <v>235</v>
      </c>
      <c r="F33" s="27" t="s">
        <v>243</v>
      </c>
      <c r="G33" s="27"/>
      <c r="H33" s="27"/>
      <c r="I33" s="27"/>
      <c r="J33" s="27"/>
      <c r="K33" s="27"/>
      <c r="L33" s="27"/>
      <c r="M33" s="27"/>
      <c r="N33" s="27"/>
      <c r="O33" s="27"/>
      <c r="P33" s="27"/>
      <c r="Q33" s="27" t="s">
        <v>240</v>
      </c>
      <c r="R33" s="27" t="s">
        <v>188</v>
      </c>
      <c r="S33" s="50"/>
      <c r="T33" s="51" t="str">
        <f>IFERROR(VLOOKUP(G33,[2]Punteggi!$A:$B,2,FALSE),"NR")</f>
        <v>NR</v>
      </c>
      <c r="U33" s="51" t="str">
        <f>IFERROR(VLOOKUP(H33,[2]Punteggi!$A:$B,2,FALSE),"NR")</f>
        <v>NR</v>
      </c>
      <c r="V33" s="51" t="str">
        <f>IFERROR(VLOOKUP(I33,[2]Punteggi!$A:$B,2,FALSE),"NR")</f>
        <v>NR</v>
      </c>
      <c r="W33" s="51" t="str">
        <f>IFERROR(VLOOKUP(J33,[2]Punteggi!$A:$B,2,FALSE),"NR")</f>
        <v>NR</v>
      </c>
      <c r="X33" s="51" t="str">
        <f>IFERROR(VLOOKUP(K33,[2]Punteggi!$A:$B,2,FALSE),"NR")</f>
        <v>NR</v>
      </c>
      <c r="Y33" s="51" t="str">
        <f>IFERROR(VLOOKUP(L33,[2]Punteggi!$A:$B,2,FALSE),"NR")</f>
        <v>NR</v>
      </c>
      <c r="Z33" s="51" t="str">
        <f>IFERROR(VLOOKUP(M33,[2]Punteggi!$A:$B,2,FALSE),"NR")</f>
        <v>NR</v>
      </c>
      <c r="AA33" s="51" t="str">
        <f>IFERROR(VLOOKUP(N33,[2]Punteggi!$A:$B,2,FALSE),"NR")</f>
        <v>NR</v>
      </c>
      <c r="AB33" s="51" t="str">
        <f>IFERROR(VLOOKUP(O33,[2]Punteggi!$A:$B,2,FALSE),"NR")</f>
        <v>NR</v>
      </c>
      <c r="AC33" s="51" t="str">
        <f>IFERROR(VLOOKUP(P33,[2]Punteggi!$A:$B,2,FALSE),"NR")</f>
        <v>NR</v>
      </c>
      <c r="AD33" s="52" t="str">
        <f t="shared" si="0"/>
        <v>NR</v>
      </c>
      <c r="AE33" s="52" t="str">
        <f t="shared" si="1"/>
        <v>NR</v>
      </c>
      <c r="AF33" s="52" t="str">
        <f t="shared" si="2"/>
        <v>NR</v>
      </c>
      <c r="AX33" s="41"/>
    </row>
    <row r="34" spans="1:50" s="35" customFormat="1" ht="32.700000000000003" customHeight="1" x14ac:dyDescent="0.3">
      <c r="A34" s="27" t="str">
        <f t="shared" si="3"/>
        <v>INNOVAZIONE DIGITALE</v>
      </c>
      <c r="B34" s="27" t="s">
        <v>236</v>
      </c>
      <c r="C34" s="27" t="s">
        <v>244</v>
      </c>
      <c r="D34" s="27" t="s">
        <v>242</v>
      </c>
      <c r="E34" s="27" t="s">
        <v>235</v>
      </c>
      <c r="F34" s="27" t="s">
        <v>243</v>
      </c>
      <c r="G34" s="27"/>
      <c r="H34" s="27"/>
      <c r="I34" s="27"/>
      <c r="J34" s="27"/>
      <c r="K34" s="27"/>
      <c r="L34" s="27"/>
      <c r="M34" s="27"/>
      <c r="N34" s="27"/>
      <c r="O34" s="27"/>
      <c r="P34" s="27"/>
      <c r="Q34" s="27" t="s">
        <v>240</v>
      </c>
      <c r="R34" s="27" t="s">
        <v>188</v>
      </c>
      <c r="S34" s="50"/>
      <c r="T34" s="51" t="str">
        <f>IFERROR(VLOOKUP(G34,[2]Punteggi!$A:$B,2,FALSE),"NR")</f>
        <v>NR</v>
      </c>
      <c r="U34" s="51" t="str">
        <f>IFERROR(VLOOKUP(H34,[2]Punteggi!$A:$B,2,FALSE),"NR")</f>
        <v>NR</v>
      </c>
      <c r="V34" s="51" t="str">
        <f>IFERROR(VLOOKUP(I34,[2]Punteggi!$A:$B,2,FALSE),"NR")</f>
        <v>NR</v>
      </c>
      <c r="W34" s="51" t="str">
        <f>IFERROR(VLOOKUP(J34,[2]Punteggi!$A:$B,2,FALSE),"NR")</f>
        <v>NR</v>
      </c>
      <c r="X34" s="51" t="str">
        <f>IFERROR(VLOOKUP(K34,[2]Punteggi!$A:$B,2,FALSE),"NR")</f>
        <v>NR</v>
      </c>
      <c r="Y34" s="51" t="str">
        <f>IFERROR(VLOOKUP(L34,[2]Punteggi!$A:$B,2,FALSE),"NR")</f>
        <v>NR</v>
      </c>
      <c r="Z34" s="51" t="str">
        <f>IFERROR(VLOOKUP(M34,[2]Punteggi!$A:$B,2,FALSE),"NR")</f>
        <v>NR</v>
      </c>
      <c r="AA34" s="51" t="str">
        <f>IFERROR(VLOOKUP(N34,[2]Punteggi!$A:$B,2,FALSE),"NR")</f>
        <v>NR</v>
      </c>
      <c r="AB34" s="51" t="str">
        <f>IFERROR(VLOOKUP(O34,[2]Punteggi!$A:$B,2,FALSE),"NR")</f>
        <v>NR</v>
      </c>
      <c r="AC34" s="51" t="str">
        <f>IFERROR(VLOOKUP(P34,[2]Punteggi!$A:$B,2,FALSE),"NR")</f>
        <v>NR</v>
      </c>
      <c r="AD34" s="52" t="str">
        <f t="shared" si="0"/>
        <v>NR</v>
      </c>
      <c r="AE34" s="52" t="str">
        <f t="shared" si="1"/>
        <v>NR</v>
      </c>
      <c r="AF34" s="52" t="str">
        <f t="shared" si="2"/>
        <v>NR</v>
      </c>
      <c r="AX34" s="41"/>
    </row>
    <row r="35" spans="1:50" s="35" customFormat="1" ht="32.700000000000003" customHeight="1" x14ac:dyDescent="0.3">
      <c r="A35" s="27" t="str">
        <f t="shared" si="3"/>
        <v xml:space="preserve">PROVVEDIMENTI AMPLIATIVI DELLA SFERA GIURIDICA DEI DESTINATARI PRIVI DI EFFETTO ECONOMICO DIRETTO ED IMMEDIATO PER IL DESTINATARIO  </v>
      </c>
      <c r="B35" s="27" t="s">
        <v>59</v>
      </c>
      <c r="C35" s="27" t="s">
        <v>245</v>
      </c>
      <c r="D35" s="27" t="s">
        <v>246</v>
      </c>
      <c r="E35" s="27" t="s">
        <v>247</v>
      </c>
      <c r="F35" s="27" t="s">
        <v>248</v>
      </c>
      <c r="G35" s="27"/>
      <c r="H35" s="27"/>
      <c r="I35" s="27"/>
      <c r="J35" s="27"/>
      <c r="K35" s="27"/>
      <c r="L35" s="27"/>
      <c r="M35" s="27"/>
      <c r="N35" s="27"/>
      <c r="O35" s="27"/>
      <c r="P35" s="27"/>
      <c r="Q35" s="27" t="s">
        <v>187</v>
      </c>
      <c r="R35" s="27" t="s">
        <v>188</v>
      </c>
      <c r="S35" s="50"/>
      <c r="T35" s="51" t="str">
        <f>IFERROR(VLOOKUP(G35,[2]Punteggi!$A:$B,2,FALSE),"NR")</f>
        <v>NR</v>
      </c>
      <c r="U35" s="51" t="str">
        <f>IFERROR(VLOOKUP(H35,[2]Punteggi!$A:$B,2,FALSE),"NR")</f>
        <v>NR</v>
      </c>
      <c r="V35" s="51" t="str">
        <f>IFERROR(VLOOKUP(I35,[2]Punteggi!$A:$B,2,FALSE),"NR")</f>
        <v>NR</v>
      </c>
      <c r="W35" s="51" t="str">
        <f>IFERROR(VLOOKUP(J35,[2]Punteggi!$A:$B,2,FALSE),"NR")</f>
        <v>NR</v>
      </c>
      <c r="X35" s="51" t="str">
        <f>IFERROR(VLOOKUP(K35,[2]Punteggi!$A:$B,2,FALSE),"NR")</f>
        <v>NR</v>
      </c>
      <c r="Y35" s="51" t="str">
        <f>IFERROR(VLOOKUP(L35,[2]Punteggi!$A:$B,2,FALSE),"NR")</f>
        <v>NR</v>
      </c>
      <c r="Z35" s="51" t="str">
        <f>IFERROR(VLOOKUP(M35,[2]Punteggi!$A:$B,2,FALSE),"NR")</f>
        <v>NR</v>
      </c>
      <c r="AA35" s="51" t="str">
        <f>IFERROR(VLOOKUP(N35,[2]Punteggi!$A:$B,2,FALSE),"NR")</f>
        <v>NR</v>
      </c>
      <c r="AB35" s="51" t="str">
        <f>IFERROR(VLOOKUP(O35,[2]Punteggi!$A:$B,2,FALSE),"NR")</f>
        <v>NR</v>
      </c>
      <c r="AC35" s="51" t="str">
        <f>IFERROR(VLOOKUP(P35,[2]Punteggi!$A:$B,2,FALSE),"NR")</f>
        <v>NR</v>
      </c>
      <c r="AD35" s="52" t="str">
        <f t="shared" si="0"/>
        <v>NR</v>
      </c>
      <c r="AE35" s="52" t="str">
        <f t="shared" si="1"/>
        <v>NR</v>
      </c>
      <c r="AF35" s="52" t="str">
        <f t="shared" si="2"/>
        <v>NR</v>
      </c>
      <c r="AX35" s="41"/>
    </row>
    <row r="36" spans="1:50" s="35" customFormat="1" ht="32.700000000000003" customHeight="1" x14ac:dyDescent="0.3">
      <c r="A36" s="27" t="str">
        <f t="shared" si="3"/>
        <v>RELAZIONI ISTITUZIONALI</v>
      </c>
      <c r="B36" s="27" t="s">
        <v>249</v>
      </c>
      <c r="C36" s="27" t="s">
        <v>250</v>
      </c>
      <c r="D36" s="27" t="s">
        <v>251</v>
      </c>
      <c r="E36" s="27" t="s">
        <v>231</v>
      </c>
      <c r="F36" s="27" t="s">
        <v>252</v>
      </c>
      <c r="G36" s="27"/>
      <c r="H36" s="27"/>
      <c r="I36" s="27"/>
      <c r="J36" s="27"/>
      <c r="K36" s="27"/>
      <c r="L36" s="27"/>
      <c r="M36" s="27"/>
      <c r="N36" s="27"/>
      <c r="O36" s="27"/>
      <c r="P36" s="27"/>
      <c r="Q36" s="27" t="s">
        <v>240</v>
      </c>
      <c r="R36" s="27" t="s">
        <v>188</v>
      </c>
      <c r="S36" s="50"/>
      <c r="T36" s="51" t="str">
        <f>IFERROR(VLOOKUP(G36,[2]Punteggi!$A:$B,2,FALSE),"NR")</f>
        <v>NR</v>
      </c>
      <c r="U36" s="51" t="str">
        <f>IFERROR(VLOOKUP(H36,[2]Punteggi!$A:$B,2,FALSE),"NR")</f>
        <v>NR</v>
      </c>
      <c r="V36" s="51" t="str">
        <f>IFERROR(VLOOKUP(I36,[2]Punteggi!$A:$B,2,FALSE),"NR")</f>
        <v>NR</v>
      </c>
      <c r="W36" s="51" t="str">
        <f>IFERROR(VLOOKUP(J36,[2]Punteggi!$A:$B,2,FALSE),"NR")</f>
        <v>NR</v>
      </c>
      <c r="X36" s="51" t="str">
        <f>IFERROR(VLOOKUP(K36,[2]Punteggi!$A:$B,2,FALSE),"NR")</f>
        <v>NR</v>
      </c>
      <c r="Y36" s="51" t="str">
        <f>IFERROR(VLOOKUP(L36,[2]Punteggi!$A:$B,2,FALSE),"NR")</f>
        <v>NR</v>
      </c>
      <c r="Z36" s="51" t="str">
        <f>IFERROR(VLOOKUP(M36,[2]Punteggi!$A:$B,2,FALSE),"NR")</f>
        <v>NR</v>
      </c>
      <c r="AA36" s="51" t="str">
        <f>IFERROR(VLOOKUP(N36,[2]Punteggi!$A:$B,2,FALSE),"NR")</f>
        <v>NR</v>
      </c>
      <c r="AB36" s="51" t="str">
        <f>IFERROR(VLOOKUP(O36,[2]Punteggi!$A:$B,2,FALSE),"NR")</f>
        <v>NR</v>
      </c>
      <c r="AC36" s="51" t="str">
        <f>IFERROR(VLOOKUP(P36,[2]Punteggi!$A:$B,2,FALSE),"NR")</f>
        <v>NR</v>
      </c>
      <c r="AD36" s="52" t="str">
        <f t="shared" si="0"/>
        <v>NR</v>
      </c>
      <c r="AE36" s="52" t="str">
        <f t="shared" si="1"/>
        <v>NR</v>
      </c>
      <c r="AF36" s="52" t="str">
        <f t="shared" si="2"/>
        <v>NR</v>
      </c>
    </row>
    <row r="37" spans="1:50" s="35" customFormat="1" ht="32.700000000000003" customHeight="1" x14ac:dyDescent="0.3">
      <c r="A37" s="27" t="str">
        <f t="shared" si="3"/>
        <v xml:space="preserve">RELAZIONI ISTITUZIONALI </v>
      </c>
      <c r="B37" s="27" t="s">
        <v>253</v>
      </c>
      <c r="C37" s="27" t="s">
        <v>254</v>
      </c>
      <c r="D37" s="27" t="s">
        <v>255</v>
      </c>
      <c r="E37" s="27" t="s">
        <v>60</v>
      </c>
      <c r="F37" s="27" t="s">
        <v>256</v>
      </c>
      <c r="G37" s="27"/>
      <c r="H37" s="27"/>
      <c r="I37" s="27"/>
      <c r="J37" s="27"/>
      <c r="K37" s="27"/>
      <c r="L37" s="27"/>
      <c r="M37" s="27"/>
      <c r="N37" s="27"/>
      <c r="O37" s="27"/>
      <c r="P37" s="27"/>
      <c r="Q37" s="27" t="s">
        <v>187</v>
      </c>
      <c r="R37" s="27" t="s">
        <v>188</v>
      </c>
      <c r="S37" s="50"/>
      <c r="T37" s="51" t="str">
        <f>IFERROR(VLOOKUP(G37,[2]Punteggi!$A:$B,2,FALSE),"NR")</f>
        <v>NR</v>
      </c>
      <c r="U37" s="51" t="str">
        <f>IFERROR(VLOOKUP(H37,[2]Punteggi!$A:$B,2,FALSE),"NR")</f>
        <v>NR</v>
      </c>
      <c r="V37" s="51" t="str">
        <f>IFERROR(VLOOKUP(I37,[2]Punteggi!$A:$B,2,FALSE),"NR")</f>
        <v>NR</v>
      </c>
      <c r="W37" s="51" t="str">
        <f>IFERROR(VLOOKUP(J37,[2]Punteggi!$A:$B,2,FALSE),"NR")</f>
        <v>NR</v>
      </c>
      <c r="X37" s="51" t="str">
        <f>IFERROR(VLOOKUP(K37,[2]Punteggi!$A:$B,2,FALSE),"NR")</f>
        <v>NR</v>
      </c>
      <c r="Y37" s="51" t="str">
        <f>IFERROR(VLOOKUP(L37,[2]Punteggi!$A:$B,2,FALSE),"NR")</f>
        <v>NR</v>
      </c>
      <c r="Z37" s="51" t="str">
        <f>IFERROR(VLOOKUP(M37,[2]Punteggi!$A:$B,2,FALSE),"NR")</f>
        <v>NR</v>
      </c>
      <c r="AA37" s="51" t="str">
        <f>IFERROR(VLOOKUP(N37,[2]Punteggi!$A:$B,2,FALSE),"NR")</f>
        <v>NR</v>
      </c>
      <c r="AB37" s="51" t="str">
        <f>IFERROR(VLOOKUP(O37,[2]Punteggi!$A:$B,2,FALSE),"NR")</f>
        <v>NR</v>
      </c>
      <c r="AC37" s="51" t="str">
        <f>IFERROR(VLOOKUP(P37,[2]Punteggi!$A:$B,2,FALSE),"NR")</f>
        <v>NR</v>
      </c>
      <c r="AD37" s="52" t="str">
        <f t="shared" si="0"/>
        <v>NR</v>
      </c>
      <c r="AE37" s="52" t="str">
        <f t="shared" si="1"/>
        <v>NR</v>
      </c>
      <c r="AF37" s="52" t="str">
        <f t="shared" si="2"/>
        <v>NR</v>
      </c>
      <c r="AG37" s="47"/>
      <c r="AH37" s="47"/>
      <c r="AI37" s="47"/>
      <c r="AJ37" s="47"/>
      <c r="AX37" s="41"/>
    </row>
    <row r="38" spans="1:50" s="35" customFormat="1" ht="32.700000000000003" customHeight="1" x14ac:dyDescent="0.3">
      <c r="A38" s="27" t="str">
        <f t="shared" si="3"/>
        <v>RELAZIONI ISTITUZIONALI INTERNAZIONALI</v>
      </c>
      <c r="B38" s="27" t="s">
        <v>257</v>
      </c>
      <c r="C38" s="27" t="s">
        <v>258</v>
      </c>
      <c r="D38" s="27" t="s">
        <v>259</v>
      </c>
      <c r="E38" s="27" t="s">
        <v>260</v>
      </c>
      <c r="F38" s="27" t="s">
        <v>261</v>
      </c>
      <c r="G38" s="27"/>
      <c r="H38" s="27"/>
      <c r="I38" s="27"/>
      <c r="J38" s="27"/>
      <c r="K38" s="27"/>
      <c r="L38" s="27"/>
      <c r="M38" s="27"/>
      <c r="N38" s="27"/>
      <c r="O38" s="27"/>
      <c r="P38" s="27"/>
      <c r="Q38" s="27" t="s">
        <v>187</v>
      </c>
      <c r="R38" s="27" t="s">
        <v>188</v>
      </c>
      <c r="S38" s="27"/>
      <c r="T38" s="51" t="str">
        <f>IFERROR(VLOOKUP(G38,[2]Punteggi!$A:$B,2,FALSE),"NR")</f>
        <v>NR</v>
      </c>
      <c r="U38" s="51" t="str">
        <f>IFERROR(VLOOKUP(H38,[2]Punteggi!$A:$B,2,FALSE),"NR")</f>
        <v>NR</v>
      </c>
      <c r="V38" s="51" t="str">
        <f>IFERROR(VLOOKUP(I38,[2]Punteggi!$A:$B,2,FALSE),"NR")</f>
        <v>NR</v>
      </c>
      <c r="W38" s="51" t="str">
        <f>IFERROR(VLOOKUP(J38,[2]Punteggi!$A:$B,2,FALSE),"NR")</f>
        <v>NR</v>
      </c>
      <c r="X38" s="51" t="str">
        <f>IFERROR(VLOOKUP(K38,[2]Punteggi!$A:$B,2,FALSE),"NR")</f>
        <v>NR</v>
      </c>
      <c r="Y38" s="51" t="str">
        <f>IFERROR(VLOOKUP(L38,[2]Punteggi!$A:$B,2,FALSE),"NR")</f>
        <v>NR</v>
      </c>
      <c r="Z38" s="51" t="str">
        <f>IFERROR(VLOOKUP(M38,[2]Punteggi!$A:$B,2,FALSE),"NR")</f>
        <v>NR</v>
      </c>
      <c r="AA38" s="51" t="str">
        <f>IFERROR(VLOOKUP(N38,[2]Punteggi!$A:$B,2,FALSE),"NR")</f>
        <v>NR</v>
      </c>
      <c r="AB38" s="51" t="str">
        <f>IFERROR(VLOOKUP(O38,[2]Punteggi!$A:$B,2,FALSE),"NR")</f>
        <v>NR</v>
      </c>
      <c r="AC38" s="51" t="str">
        <f>IFERROR(VLOOKUP(P38,[2]Punteggi!$A:$B,2,FALSE),"NR")</f>
        <v>NR</v>
      </c>
      <c r="AD38" s="52" t="str">
        <f t="shared" si="0"/>
        <v>NR</v>
      </c>
      <c r="AE38" s="52" t="str">
        <f t="shared" si="1"/>
        <v>NR</v>
      </c>
      <c r="AF38" s="52" t="str">
        <f t="shared" si="2"/>
        <v>NR</v>
      </c>
      <c r="AX38" s="41"/>
    </row>
    <row r="39" spans="1:50" s="60" customFormat="1" ht="32.700000000000003" customHeight="1" x14ac:dyDescent="0.3">
      <c r="A39" s="27" t="str">
        <f t="shared" si="3"/>
        <v>RELAZIONI ISTITUZIONALI INTERNAZIONALI</v>
      </c>
      <c r="B39" s="27" t="s">
        <v>257</v>
      </c>
      <c r="C39" s="27" t="s">
        <v>262</v>
      </c>
      <c r="D39" s="27" t="s">
        <v>263</v>
      </c>
      <c r="E39" s="27" t="s">
        <v>264</v>
      </c>
      <c r="F39" s="27" t="s">
        <v>188</v>
      </c>
      <c r="G39" s="59"/>
      <c r="H39" s="27"/>
      <c r="I39" s="27"/>
      <c r="J39" s="27"/>
      <c r="K39" s="27"/>
      <c r="L39" s="27"/>
      <c r="M39" s="27"/>
      <c r="N39" s="27"/>
      <c r="O39" s="27"/>
      <c r="P39" s="27"/>
      <c r="Q39" s="27" t="s">
        <v>187</v>
      </c>
      <c r="R39" s="27" t="s">
        <v>188</v>
      </c>
      <c r="S39" s="27"/>
      <c r="T39" s="51" t="str">
        <f>IFERROR(VLOOKUP(G39,[2]Punteggi!$A:$B,2,FALSE),"NR")</f>
        <v>NR</v>
      </c>
      <c r="U39" s="51" t="str">
        <f>IFERROR(VLOOKUP(H39,[2]Punteggi!$A:$B,2,FALSE),"NR")</f>
        <v>NR</v>
      </c>
      <c r="V39" s="51" t="str">
        <f>IFERROR(VLOOKUP(I39,[2]Punteggi!$A:$B,2,FALSE),"NR")</f>
        <v>NR</v>
      </c>
      <c r="W39" s="51" t="str">
        <f>IFERROR(VLOOKUP(J39,[2]Punteggi!$A:$B,2,FALSE),"NR")</f>
        <v>NR</v>
      </c>
      <c r="X39" s="51" t="str">
        <f>IFERROR(VLOOKUP(K39,[2]Punteggi!$A:$B,2,FALSE),"NR")</f>
        <v>NR</v>
      </c>
      <c r="Y39" s="51" t="str">
        <f>IFERROR(VLOOKUP(L39,[2]Punteggi!$A:$B,2,FALSE),"NR")</f>
        <v>NR</v>
      </c>
      <c r="Z39" s="51" t="str">
        <f>IFERROR(VLOOKUP(M39,[2]Punteggi!$A:$B,2,FALSE),"NR")</f>
        <v>NR</v>
      </c>
      <c r="AA39" s="51" t="str">
        <f>IFERROR(VLOOKUP(N39,[2]Punteggi!$A:$B,2,FALSE),"NR")</f>
        <v>NR</v>
      </c>
      <c r="AB39" s="51" t="str">
        <f>IFERROR(VLOOKUP(O39,[2]Punteggi!$A:$B,2,FALSE),"NR")</f>
        <v>NR</v>
      </c>
      <c r="AC39" s="51" t="str">
        <f>IFERROR(VLOOKUP(P39,[2]Punteggi!$A:$B,2,FALSE),"NR")</f>
        <v>NR</v>
      </c>
      <c r="AD39" s="52" t="str">
        <f t="shared" si="0"/>
        <v>NR</v>
      </c>
      <c r="AE39" s="52" t="str">
        <f t="shared" si="1"/>
        <v>NR</v>
      </c>
      <c r="AF39" s="52" t="str">
        <f t="shared" si="2"/>
        <v>NR</v>
      </c>
      <c r="AG39" s="35"/>
      <c r="AH39" s="35"/>
      <c r="AI39" s="35"/>
      <c r="AJ39" s="35"/>
      <c r="AK39" s="35"/>
      <c r="AL39" s="35"/>
      <c r="AM39" s="35"/>
      <c r="AN39" s="35"/>
      <c r="AO39" s="35"/>
      <c r="AP39" s="35"/>
      <c r="AQ39" s="35"/>
      <c r="AR39" s="35"/>
      <c r="AS39" s="35"/>
      <c r="AT39" s="35"/>
      <c r="AU39" s="35"/>
      <c r="AV39" s="35"/>
      <c r="AW39" s="35"/>
      <c r="AX39" s="41"/>
    </row>
    <row r="40" spans="1:50" s="41" customFormat="1" ht="32.700000000000003" customHeight="1" x14ac:dyDescent="0.3">
      <c r="A40" s="27" t="str">
        <f t="shared" si="3"/>
        <v>RELAZIONI ISTITUZIONALI INTERNAZIONALI</v>
      </c>
      <c r="B40" s="27" t="s">
        <v>257</v>
      </c>
      <c r="C40" s="27" t="s">
        <v>265</v>
      </c>
      <c r="D40" s="27" t="s">
        <v>266</v>
      </c>
      <c r="E40" s="27" t="s">
        <v>264</v>
      </c>
      <c r="F40" s="27" t="s">
        <v>188</v>
      </c>
      <c r="G40" s="27"/>
      <c r="H40" s="27"/>
      <c r="I40" s="27"/>
      <c r="J40" s="27"/>
      <c r="K40" s="27"/>
      <c r="L40" s="27"/>
      <c r="M40" s="27"/>
      <c r="N40" s="27"/>
      <c r="O40" s="27"/>
      <c r="P40" s="27"/>
      <c r="Q40" s="27" t="s">
        <v>187</v>
      </c>
      <c r="R40" s="27" t="s">
        <v>188</v>
      </c>
      <c r="S40" s="27"/>
      <c r="T40" s="51" t="str">
        <f>IFERROR(VLOOKUP(G40,[2]Punteggi!$A:$B,2,FALSE),"NR")</f>
        <v>NR</v>
      </c>
      <c r="U40" s="51" t="str">
        <f>IFERROR(VLOOKUP(H40,[2]Punteggi!$A:$B,2,FALSE),"NR")</f>
        <v>NR</v>
      </c>
      <c r="V40" s="51" t="str">
        <f>IFERROR(VLOOKUP(I40,[2]Punteggi!$A:$B,2,FALSE),"NR")</f>
        <v>NR</v>
      </c>
      <c r="W40" s="51" t="str">
        <f>IFERROR(VLOOKUP(J40,[2]Punteggi!$A:$B,2,FALSE),"NR")</f>
        <v>NR</v>
      </c>
      <c r="X40" s="51" t="str">
        <f>IFERROR(VLOOKUP(K40,[2]Punteggi!$A:$B,2,FALSE),"NR")</f>
        <v>NR</v>
      </c>
      <c r="Y40" s="51" t="str">
        <f>IFERROR(VLOOKUP(L40,[2]Punteggi!$A:$B,2,FALSE),"NR")</f>
        <v>NR</v>
      </c>
      <c r="Z40" s="51" t="str">
        <f>IFERROR(VLOOKUP(M40,[2]Punteggi!$A:$B,2,FALSE),"NR")</f>
        <v>NR</v>
      </c>
      <c r="AA40" s="51" t="str">
        <f>IFERROR(VLOOKUP(N40,[2]Punteggi!$A:$B,2,FALSE),"NR")</f>
        <v>NR</v>
      </c>
      <c r="AB40" s="51" t="str">
        <f>IFERROR(VLOOKUP(O40,[2]Punteggi!$A:$B,2,FALSE),"NR")</f>
        <v>NR</v>
      </c>
      <c r="AC40" s="51" t="str">
        <f>IFERROR(VLOOKUP(P40,[2]Punteggi!$A:$B,2,FALSE),"NR")</f>
        <v>NR</v>
      </c>
      <c r="AD40" s="52" t="str">
        <f t="shared" si="0"/>
        <v>NR</v>
      </c>
      <c r="AE40" s="52" t="str">
        <f t="shared" si="1"/>
        <v>NR</v>
      </c>
      <c r="AF40" s="52" t="str">
        <f t="shared" si="2"/>
        <v>NR</v>
      </c>
      <c r="AG40" s="35"/>
      <c r="AH40" s="35"/>
      <c r="AI40" s="35"/>
      <c r="AJ40" s="35"/>
      <c r="AK40" s="35"/>
      <c r="AL40" s="35"/>
      <c r="AM40" s="35"/>
      <c r="AN40" s="35"/>
      <c r="AO40" s="35"/>
      <c r="AP40" s="35"/>
      <c r="AQ40" s="35"/>
      <c r="AR40" s="35"/>
      <c r="AS40" s="35"/>
      <c r="AT40" s="35"/>
      <c r="AU40" s="35"/>
      <c r="AV40" s="35"/>
      <c r="AW40" s="35"/>
    </row>
    <row r="41" spans="1:50" s="41" customFormat="1" ht="32.700000000000003" customHeight="1" x14ac:dyDescent="0.3">
      <c r="A41" s="27" t="str">
        <f t="shared" si="3"/>
        <v>RELAZIONI ISTITUZIONALI INTERNAZIONALI</v>
      </c>
      <c r="B41" s="27" t="s">
        <v>257</v>
      </c>
      <c r="C41" s="27" t="s">
        <v>267</v>
      </c>
      <c r="D41" s="27" t="s">
        <v>268</v>
      </c>
      <c r="E41" s="27" t="s">
        <v>269</v>
      </c>
      <c r="F41" s="27" t="s">
        <v>270</v>
      </c>
      <c r="G41" s="27"/>
      <c r="H41" s="27"/>
      <c r="I41" s="27"/>
      <c r="J41" s="27"/>
      <c r="K41" s="27"/>
      <c r="L41" s="27"/>
      <c r="M41" s="27"/>
      <c r="N41" s="27"/>
      <c r="O41" s="27"/>
      <c r="P41" s="27"/>
      <c r="Q41" s="27" t="s">
        <v>187</v>
      </c>
      <c r="R41" s="27" t="s">
        <v>188</v>
      </c>
      <c r="S41" s="27"/>
      <c r="T41" s="51" t="str">
        <f>IFERROR(VLOOKUP(G41,[2]Punteggi!$A:$B,2,FALSE),"NR")</f>
        <v>NR</v>
      </c>
      <c r="U41" s="51" t="str">
        <f>IFERROR(VLOOKUP(H41,[2]Punteggi!$A:$B,2,FALSE),"NR")</f>
        <v>NR</v>
      </c>
      <c r="V41" s="51" t="str">
        <f>IFERROR(VLOOKUP(I41,[2]Punteggi!$A:$B,2,FALSE),"NR")</f>
        <v>NR</v>
      </c>
      <c r="W41" s="51" t="str">
        <f>IFERROR(VLOOKUP(J41,[2]Punteggi!$A:$B,2,FALSE),"NR")</f>
        <v>NR</v>
      </c>
      <c r="X41" s="51" t="str">
        <f>IFERROR(VLOOKUP(K41,[2]Punteggi!$A:$B,2,FALSE),"NR")</f>
        <v>NR</v>
      </c>
      <c r="Y41" s="51" t="str">
        <f>IFERROR(VLOOKUP(L41,[2]Punteggi!$A:$B,2,FALSE),"NR")</f>
        <v>NR</v>
      </c>
      <c r="Z41" s="51" t="str">
        <f>IFERROR(VLOOKUP(M41,[2]Punteggi!$A:$B,2,FALSE),"NR")</f>
        <v>NR</v>
      </c>
      <c r="AA41" s="51" t="str">
        <f>IFERROR(VLOOKUP(N41,[2]Punteggi!$A:$B,2,FALSE),"NR")</f>
        <v>NR</v>
      </c>
      <c r="AB41" s="51" t="str">
        <f>IFERROR(VLOOKUP(O41,[2]Punteggi!$A:$B,2,FALSE),"NR")</f>
        <v>NR</v>
      </c>
      <c r="AC41" s="51" t="str">
        <f>IFERROR(VLOOKUP(P41,[2]Punteggi!$A:$B,2,FALSE),"NR")</f>
        <v>NR</v>
      </c>
      <c r="AD41" s="52" t="str">
        <f t="shared" si="0"/>
        <v>NR</v>
      </c>
      <c r="AE41" s="52" t="str">
        <f t="shared" si="1"/>
        <v>NR</v>
      </c>
      <c r="AF41" s="52" t="str">
        <f t="shared" si="2"/>
        <v>NR</v>
      </c>
      <c r="AG41" s="35"/>
      <c r="AH41" s="35"/>
      <c r="AI41" s="35"/>
      <c r="AJ41" s="35"/>
      <c r="AK41" s="35"/>
      <c r="AL41" s="35"/>
      <c r="AM41" s="35"/>
      <c r="AN41" s="35"/>
      <c r="AO41" s="35"/>
      <c r="AP41" s="35"/>
      <c r="AQ41" s="35"/>
      <c r="AR41" s="35"/>
      <c r="AS41" s="35"/>
      <c r="AT41" s="35"/>
      <c r="AU41" s="35"/>
      <c r="AV41" s="35"/>
      <c r="AW41" s="35"/>
      <c r="AX41" s="35"/>
    </row>
    <row r="42" spans="1:50" s="41" customFormat="1" ht="40.200000000000003" customHeight="1" x14ac:dyDescent="0.3">
      <c r="A42" s="27" t="str">
        <f t="shared" si="3"/>
        <v>RELAZIONI ISTITUZIONALI INTERNAZIONALI</v>
      </c>
      <c r="B42" s="27" t="s">
        <v>257</v>
      </c>
      <c r="C42" s="27" t="s">
        <v>271</v>
      </c>
      <c r="D42" s="27" t="s">
        <v>272</v>
      </c>
      <c r="E42" s="27" t="s">
        <v>269</v>
      </c>
      <c r="F42" s="27" t="s">
        <v>273</v>
      </c>
      <c r="G42" s="27"/>
      <c r="H42" s="27"/>
      <c r="I42" s="27"/>
      <c r="J42" s="27"/>
      <c r="K42" s="27"/>
      <c r="L42" s="27"/>
      <c r="M42" s="27"/>
      <c r="N42" s="27"/>
      <c r="O42" s="27"/>
      <c r="P42" s="27"/>
      <c r="Q42" s="27" t="s">
        <v>187</v>
      </c>
      <c r="R42" s="27" t="s">
        <v>188</v>
      </c>
      <c r="S42" s="27"/>
      <c r="T42" s="51" t="str">
        <f>IFERROR(VLOOKUP(G42,[2]Punteggi!$A:$B,2,FALSE),"NR")</f>
        <v>NR</v>
      </c>
      <c r="U42" s="51" t="str">
        <f>IFERROR(VLOOKUP(H42,[2]Punteggi!$A:$B,2,FALSE),"NR")</f>
        <v>NR</v>
      </c>
      <c r="V42" s="51" t="str">
        <f>IFERROR(VLOOKUP(I42,[2]Punteggi!$A:$B,2,FALSE),"NR")</f>
        <v>NR</v>
      </c>
      <c r="W42" s="51" t="str">
        <f>IFERROR(VLOOKUP(J42,[2]Punteggi!$A:$B,2,FALSE),"NR")</f>
        <v>NR</v>
      </c>
      <c r="X42" s="51" t="str">
        <f>IFERROR(VLOOKUP(K42,[2]Punteggi!$A:$B,2,FALSE),"NR")</f>
        <v>NR</v>
      </c>
      <c r="Y42" s="51" t="str">
        <f>IFERROR(VLOOKUP(L42,[2]Punteggi!$A:$B,2,FALSE),"NR")</f>
        <v>NR</v>
      </c>
      <c r="Z42" s="51" t="str">
        <f>IFERROR(VLOOKUP(M42,[2]Punteggi!$A:$B,2,FALSE),"NR")</f>
        <v>NR</v>
      </c>
      <c r="AA42" s="51" t="str">
        <f>IFERROR(VLOOKUP(N42,[2]Punteggi!$A:$B,2,FALSE),"NR")</f>
        <v>NR</v>
      </c>
      <c r="AB42" s="51" t="str">
        <f>IFERROR(VLOOKUP(O42,[2]Punteggi!$A:$B,2,FALSE),"NR")</f>
        <v>NR</v>
      </c>
      <c r="AC42" s="51" t="str">
        <f>IFERROR(VLOOKUP(P42,[2]Punteggi!$A:$B,2,FALSE),"NR")</f>
        <v>NR</v>
      </c>
      <c r="AD42" s="52" t="str">
        <f t="shared" si="0"/>
        <v>NR</v>
      </c>
      <c r="AE42" s="52" t="str">
        <f t="shared" si="1"/>
        <v>NR</v>
      </c>
      <c r="AF42" s="52" t="str">
        <f t="shared" si="2"/>
        <v>NR</v>
      </c>
      <c r="AG42" s="35"/>
      <c r="AH42" s="35"/>
      <c r="AI42" s="35"/>
      <c r="AJ42" s="35"/>
      <c r="AK42" s="35"/>
      <c r="AL42" s="35"/>
      <c r="AM42" s="35"/>
      <c r="AN42" s="35"/>
      <c r="AO42" s="35"/>
      <c r="AP42" s="35"/>
      <c r="AQ42" s="35"/>
      <c r="AR42" s="35"/>
      <c r="AS42" s="35"/>
      <c r="AT42" s="35"/>
      <c r="AU42" s="35"/>
      <c r="AV42" s="35"/>
      <c r="AW42" s="35"/>
      <c r="AX42" s="35"/>
    </row>
    <row r="43" spans="1:50" s="41" customFormat="1" ht="52.2" customHeight="1" x14ac:dyDescent="0.3">
      <c r="A43" s="27" t="str">
        <f t="shared" si="3"/>
        <v>RELAZIONI ISTITUZIONALI INTERNAZIONALI</v>
      </c>
      <c r="B43" s="27" t="s">
        <v>257</v>
      </c>
      <c r="C43" s="27" t="s">
        <v>254</v>
      </c>
      <c r="D43" s="27" t="s">
        <v>274</v>
      </c>
      <c r="E43" s="27" t="s">
        <v>60</v>
      </c>
      <c r="F43" s="27" t="s">
        <v>256</v>
      </c>
      <c r="G43" s="27"/>
      <c r="H43" s="27"/>
      <c r="I43" s="27"/>
      <c r="J43" s="27"/>
      <c r="K43" s="27"/>
      <c r="L43" s="27"/>
      <c r="M43" s="27"/>
      <c r="N43" s="27"/>
      <c r="O43" s="27"/>
      <c r="P43" s="27"/>
      <c r="Q43" s="27" t="s">
        <v>187</v>
      </c>
      <c r="R43" s="27" t="s">
        <v>188</v>
      </c>
      <c r="S43" s="50"/>
      <c r="T43" s="51" t="str">
        <f>IFERROR(VLOOKUP(G43,[2]Punteggi!$A:$B,2,FALSE),"NR")</f>
        <v>NR</v>
      </c>
      <c r="U43" s="51" t="str">
        <f>IFERROR(VLOOKUP(H43,[2]Punteggi!$A:$B,2,FALSE),"NR")</f>
        <v>NR</v>
      </c>
      <c r="V43" s="51" t="str">
        <f>IFERROR(VLOOKUP(I43,[2]Punteggi!$A:$B,2,FALSE),"NR")</f>
        <v>NR</v>
      </c>
      <c r="W43" s="51" t="str">
        <f>IFERROR(VLOOKUP(J43,[2]Punteggi!$A:$B,2,FALSE),"NR")</f>
        <v>NR</v>
      </c>
      <c r="X43" s="51" t="str">
        <f>IFERROR(VLOOKUP(K43,[2]Punteggi!$A:$B,2,FALSE),"NR")</f>
        <v>NR</v>
      </c>
      <c r="Y43" s="51" t="str">
        <f>IFERROR(VLOOKUP(L43,[2]Punteggi!$A:$B,2,FALSE),"NR")</f>
        <v>NR</v>
      </c>
      <c r="Z43" s="51" t="str">
        <f>IFERROR(VLOOKUP(M43,[2]Punteggi!$A:$B,2,FALSE),"NR")</f>
        <v>NR</v>
      </c>
      <c r="AA43" s="51" t="str">
        <f>IFERROR(VLOOKUP(N43,[2]Punteggi!$A:$B,2,FALSE),"NR")</f>
        <v>NR</v>
      </c>
      <c r="AB43" s="51" t="str">
        <f>IFERROR(VLOOKUP(O43,[2]Punteggi!$A:$B,2,FALSE),"NR")</f>
        <v>NR</v>
      </c>
      <c r="AC43" s="51" t="str">
        <f>IFERROR(VLOOKUP(P43,[2]Punteggi!$A:$B,2,FALSE),"NR")</f>
        <v>NR</v>
      </c>
      <c r="AD43" s="52" t="str">
        <f t="shared" si="0"/>
        <v>NR</v>
      </c>
      <c r="AE43" s="52" t="str">
        <f t="shared" si="1"/>
        <v>NR</v>
      </c>
      <c r="AF43" s="52" t="str">
        <f t="shared" si="2"/>
        <v>NR</v>
      </c>
      <c r="AG43" s="47"/>
      <c r="AH43" s="47"/>
      <c r="AI43" s="47"/>
      <c r="AJ43" s="47"/>
      <c r="AK43" s="35"/>
      <c r="AL43" s="35"/>
      <c r="AM43" s="35"/>
      <c r="AN43" s="35"/>
      <c r="AO43" s="35"/>
      <c r="AP43" s="35"/>
      <c r="AQ43" s="35"/>
      <c r="AR43" s="35"/>
      <c r="AS43" s="35"/>
      <c r="AT43" s="35"/>
      <c r="AU43" s="35"/>
      <c r="AV43" s="35"/>
      <c r="AW43" s="35"/>
      <c r="AX43" s="35"/>
    </row>
    <row r="44" spans="1:50" s="41" customFormat="1" ht="50.4" customHeight="1" x14ac:dyDescent="0.3">
      <c r="A44" s="27" t="str">
        <f t="shared" si="3"/>
        <v>SEGRETERIE PRESIDENZA E VICEPRESIDENZA</v>
      </c>
      <c r="B44" s="53" t="s">
        <v>822</v>
      </c>
      <c r="C44" s="53" t="s">
        <v>276</v>
      </c>
      <c r="D44" s="27" t="s">
        <v>277</v>
      </c>
      <c r="E44" s="27" t="s">
        <v>278</v>
      </c>
      <c r="F44" s="27" t="s">
        <v>279</v>
      </c>
      <c r="G44" s="27"/>
      <c r="H44" s="27"/>
      <c r="I44" s="27"/>
      <c r="J44" s="27"/>
      <c r="K44" s="27"/>
      <c r="L44" s="27"/>
      <c r="M44" s="27"/>
      <c r="N44" s="27"/>
      <c r="O44" s="27"/>
      <c r="P44" s="27"/>
      <c r="Q44" s="27" t="s">
        <v>187</v>
      </c>
      <c r="R44" s="27" t="s">
        <v>188</v>
      </c>
      <c r="S44" s="50"/>
      <c r="T44" s="51" t="str">
        <f>IFERROR(VLOOKUP(G44,[2]Punteggi!$A:$B,2,FALSE),"NR")</f>
        <v>NR</v>
      </c>
      <c r="U44" s="51" t="str">
        <f>IFERROR(VLOOKUP(H44,[2]Punteggi!$A:$B,2,FALSE),"NR")</f>
        <v>NR</v>
      </c>
      <c r="V44" s="51" t="str">
        <f>IFERROR(VLOOKUP(I44,[2]Punteggi!$A:$B,2,FALSE),"NR")</f>
        <v>NR</v>
      </c>
      <c r="W44" s="51" t="str">
        <f>IFERROR(VLOOKUP(J44,[2]Punteggi!$A:$B,2,FALSE),"NR")</f>
        <v>NR</v>
      </c>
      <c r="X44" s="51" t="str">
        <f>IFERROR(VLOOKUP(K44,[2]Punteggi!$A:$B,2,FALSE),"NR")</f>
        <v>NR</v>
      </c>
      <c r="Y44" s="51" t="str">
        <f>IFERROR(VLOOKUP(L44,[2]Punteggi!$A:$B,2,FALSE),"NR")</f>
        <v>NR</v>
      </c>
      <c r="Z44" s="51" t="str">
        <f>IFERROR(VLOOKUP(M44,[2]Punteggi!$A:$B,2,FALSE),"NR")</f>
        <v>NR</v>
      </c>
      <c r="AA44" s="51" t="str">
        <f>IFERROR(VLOOKUP(N44,[2]Punteggi!$A:$B,2,FALSE),"NR")</f>
        <v>NR</v>
      </c>
      <c r="AB44" s="51" t="str">
        <f>IFERROR(VLOOKUP(O44,[2]Punteggi!$A:$B,2,FALSE),"NR")</f>
        <v>NR</v>
      </c>
      <c r="AC44" s="51" t="str">
        <f>IFERROR(VLOOKUP(P44,[2]Punteggi!$A:$B,2,FALSE),"NR")</f>
        <v>NR</v>
      </c>
      <c r="AD44" s="52" t="str">
        <f t="shared" si="0"/>
        <v>NR</v>
      </c>
      <c r="AE44" s="52" t="str">
        <f t="shared" si="1"/>
        <v>NR</v>
      </c>
      <c r="AF44" s="52" t="str">
        <f t="shared" si="2"/>
        <v>NR</v>
      </c>
      <c r="AG44" s="47"/>
      <c r="AH44" s="47"/>
      <c r="AI44" s="47"/>
      <c r="AJ44" s="47"/>
      <c r="AK44" s="35"/>
      <c r="AL44" s="35"/>
      <c r="AM44" s="35"/>
      <c r="AN44" s="35"/>
      <c r="AO44" s="35"/>
      <c r="AP44" s="35"/>
      <c r="AQ44" s="35"/>
      <c r="AR44" s="35"/>
      <c r="AS44" s="35"/>
      <c r="AT44" s="35"/>
      <c r="AU44" s="35"/>
      <c r="AV44" s="35"/>
      <c r="AW44" s="35"/>
      <c r="AX44" s="35"/>
    </row>
    <row r="45" spans="1:50" s="41" customFormat="1" ht="32.700000000000003" customHeight="1" x14ac:dyDescent="0.3">
      <c r="A45" s="27" t="str">
        <f t="shared" si="3"/>
        <v>SEGRETERIE PRESIDENZA E VICEPRESIDENZA</v>
      </c>
      <c r="B45" s="53" t="s">
        <v>822</v>
      </c>
      <c r="C45" s="27" t="s">
        <v>816</v>
      </c>
      <c r="D45" s="27" t="s">
        <v>277</v>
      </c>
      <c r="E45" s="27" t="s">
        <v>280</v>
      </c>
      <c r="F45" s="27" t="s">
        <v>279</v>
      </c>
      <c r="G45" s="27"/>
      <c r="H45" s="27"/>
      <c r="I45" s="27"/>
      <c r="J45" s="27"/>
      <c r="K45" s="27"/>
      <c r="L45" s="27"/>
      <c r="M45" s="27"/>
      <c r="N45" s="27"/>
      <c r="O45" s="27"/>
      <c r="P45" s="27"/>
      <c r="Q45" s="27" t="s">
        <v>187</v>
      </c>
      <c r="R45" s="27" t="s">
        <v>188</v>
      </c>
      <c r="S45" s="50"/>
      <c r="T45" s="51" t="str">
        <f>IFERROR(VLOOKUP(G45,[2]Punteggi!$A:$B,2,FALSE),"NR")</f>
        <v>NR</v>
      </c>
      <c r="U45" s="51" t="str">
        <f>IFERROR(VLOOKUP(H45,[2]Punteggi!$A:$B,2,FALSE),"NR")</f>
        <v>NR</v>
      </c>
      <c r="V45" s="51" t="str">
        <f>IFERROR(VLOOKUP(I45,[2]Punteggi!$A:$B,2,FALSE),"NR")</f>
        <v>NR</v>
      </c>
      <c r="W45" s="51" t="str">
        <f>IFERROR(VLOOKUP(J45,[2]Punteggi!$A:$B,2,FALSE),"NR")</f>
        <v>NR</v>
      </c>
      <c r="X45" s="51" t="str">
        <f>IFERROR(VLOOKUP(K45,[2]Punteggi!$A:$B,2,FALSE),"NR")</f>
        <v>NR</v>
      </c>
      <c r="Y45" s="51" t="str">
        <f>IFERROR(VLOOKUP(L45,[2]Punteggi!$A:$B,2,FALSE),"NR")</f>
        <v>NR</v>
      </c>
      <c r="Z45" s="51" t="str">
        <f>IFERROR(VLOOKUP(M45,[2]Punteggi!$A:$B,2,FALSE),"NR")</f>
        <v>NR</v>
      </c>
      <c r="AA45" s="51" t="str">
        <f>IFERROR(VLOOKUP(N45,[2]Punteggi!$A:$B,2,FALSE),"NR")</f>
        <v>NR</v>
      </c>
      <c r="AB45" s="51" t="str">
        <f>IFERROR(VLOOKUP(O45,[2]Punteggi!$A:$B,2,FALSE),"NR")</f>
        <v>NR</v>
      </c>
      <c r="AC45" s="51" t="str">
        <f>IFERROR(VLOOKUP(P45,[2]Punteggi!$A:$B,2,FALSE),"NR")</f>
        <v>NR</v>
      </c>
      <c r="AD45" s="52" t="str">
        <f t="shared" si="0"/>
        <v>NR</v>
      </c>
      <c r="AE45" s="52" t="str">
        <f t="shared" si="1"/>
        <v>NR</v>
      </c>
      <c r="AF45" s="52" t="str">
        <f t="shared" si="2"/>
        <v>NR</v>
      </c>
      <c r="AG45" s="47"/>
      <c r="AH45" s="47"/>
      <c r="AI45" s="47"/>
      <c r="AJ45" s="47"/>
      <c r="AK45" s="35"/>
      <c r="AL45" s="35"/>
      <c r="AM45" s="35"/>
      <c r="AN45" s="35"/>
      <c r="AO45" s="35"/>
      <c r="AP45" s="35"/>
      <c r="AQ45" s="35"/>
      <c r="AR45" s="35"/>
      <c r="AS45" s="35"/>
      <c r="AT45" s="35"/>
      <c r="AU45" s="35"/>
      <c r="AV45" s="35"/>
      <c r="AW45" s="35"/>
      <c r="AX45" s="35"/>
    </row>
    <row r="46" spans="1:50" s="41" customFormat="1" ht="32.700000000000003" customHeight="1" x14ac:dyDescent="0.3">
      <c r="A46" s="27" t="str">
        <f t="shared" si="3"/>
        <v>SERVIZI AGLI ORDINI</v>
      </c>
      <c r="B46" s="27" t="s">
        <v>281</v>
      </c>
      <c r="C46" s="27" t="s">
        <v>282</v>
      </c>
      <c r="D46" s="27" t="s">
        <v>283</v>
      </c>
      <c r="E46" s="27" t="s">
        <v>284</v>
      </c>
      <c r="F46" s="27" t="s">
        <v>256</v>
      </c>
      <c r="G46" s="27"/>
      <c r="H46" s="27"/>
      <c r="I46" s="27"/>
      <c r="J46" s="27"/>
      <c r="K46" s="27"/>
      <c r="L46" s="27"/>
      <c r="M46" s="27"/>
      <c r="N46" s="27"/>
      <c r="O46" s="27"/>
      <c r="P46" s="27"/>
      <c r="Q46" s="27" t="s">
        <v>240</v>
      </c>
      <c r="R46" s="27" t="s">
        <v>188</v>
      </c>
      <c r="S46" s="61"/>
      <c r="T46" s="51" t="str">
        <f>IFERROR(VLOOKUP(G46,[2]Punteggi!$A:$B,2,FALSE),"NR")</f>
        <v>NR</v>
      </c>
      <c r="U46" s="51" t="str">
        <f>IFERROR(VLOOKUP(H46,[2]Punteggi!$A:$B,2,FALSE),"NR")</f>
        <v>NR</v>
      </c>
      <c r="V46" s="51" t="str">
        <f>IFERROR(VLOOKUP(I46,[2]Punteggi!$A:$B,2,FALSE),"NR")</f>
        <v>NR</v>
      </c>
      <c r="W46" s="51" t="str">
        <f>IFERROR(VLOOKUP(J46,[2]Punteggi!$A:$B,2,FALSE),"NR")</f>
        <v>NR</v>
      </c>
      <c r="X46" s="51" t="str">
        <f>IFERROR(VLOOKUP(K46,[2]Punteggi!$A:$B,2,FALSE),"NR")</f>
        <v>NR</v>
      </c>
      <c r="Y46" s="51" t="str">
        <f>IFERROR(VLOOKUP(L46,[2]Punteggi!$A:$B,2,FALSE),"NR")</f>
        <v>NR</v>
      </c>
      <c r="Z46" s="51" t="str">
        <f>IFERROR(VLOOKUP(M46,[2]Punteggi!$A:$B,2,FALSE),"NR")</f>
        <v>NR</v>
      </c>
      <c r="AA46" s="51" t="str">
        <f>IFERROR(VLOOKUP(N46,[2]Punteggi!$A:$B,2,FALSE),"NR")</f>
        <v>NR</v>
      </c>
      <c r="AB46" s="51" t="str">
        <f>IFERROR(VLOOKUP(O46,[2]Punteggi!$A:$B,2,FALSE),"NR")</f>
        <v>NR</v>
      </c>
      <c r="AC46" s="51" t="str">
        <f>IFERROR(VLOOKUP(P46,[2]Punteggi!$A:$B,2,FALSE),"NR")</f>
        <v>NR</v>
      </c>
      <c r="AD46" s="52" t="str">
        <f t="shared" si="0"/>
        <v>NR</v>
      </c>
      <c r="AE46" s="52" t="str">
        <f t="shared" si="1"/>
        <v>NR</v>
      </c>
      <c r="AF46" s="52" t="str">
        <f t="shared" si="2"/>
        <v>NR</v>
      </c>
      <c r="AG46" s="35"/>
      <c r="AH46" s="35"/>
      <c r="AI46" s="35"/>
      <c r="AJ46" s="35"/>
      <c r="AK46" s="35"/>
      <c r="AL46" s="35"/>
      <c r="AM46" s="35"/>
      <c r="AN46" s="35"/>
      <c r="AO46" s="35"/>
      <c r="AP46" s="35"/>
      <c r="AQ46" s="35"/>
      <c r="AR46" s="35"/>
      <c r="AS46" s="35"/>
      <c r="AT46" s="35"/>
      <c r="AU46" s="35"/>
      <c r="AV46" s="35"/>
      <c r="AW46" s="35"/>
      <c r="AX46" s="35"/>
    </row>
    <row r="47" spans="1:50" s="41" customFormat="1" ht="32.700000000000003" customHeight="1" x14ac:dyDescent="0.3">
      <c r="A47" s="27" t="str">
        <f t="shared" si="3"/>
        <v>SERVIZI AGLI ORDINI</v>
      </c>
      <c r="B47" s="27" t="s">
        <v>281</v>
      </c>
      <c r="C47" s="27" t="s">
        <v>282</v>
      </c>
      <c r="D47" s="27" t="s">
        <v>285</v>
      </c>
      <c r="E47" s="27" t="s">
        <v>60</v>
      </c>
      <c r="F47" s="27" t="s">
        <v>256</v>
      </c>
      <c r="G47" s="27"/>
      <c r="H47" s="27"/>
      <c r="I47" s="27"/>
      <c r="J47" s="27"/>
      <c r="K47" s="27"/>
      <c r="L47" s="27"/>
      <c r="M47" s="27"/>
      <c r="N47" s="27"/>
      <c r="O47" s="27"/>
      <c r="P47" s="27"/>
      <c r="Q47" s="27" t="s">
        <v>187</v>
      </c>
      <c r="R47" s="27" t="s">
        <v>188</v>
      </c>
      <c r="S47" s="50"/>
      <c r="T47" s="51" t="str">
        <f>IFERROR(VLOOKUP(G47,[2]Punteggi!$A:$B,2,FALSE),"NR")</f>
        <v>NR</v>
      </c>
      <c r="U47" s="51" t="str">
        <f>IFERROR(VLOOKUP(H47,[2]Punteggi!$A:$B,2,FALSE),"NR")</f>
        <v>NR</v>
      </c>
      <c r="V47" s="51" t="str">
        <f>IFERROR(VLOOKUP(I47,[2]Punteggi!$A:$B,2,FALSE),"NR")</f>
        <v>NR</v>
      </c>
      <c r="W47" s="51" t="str">
        <f>IFERROR(VLOOKUP(J47,[2]Punteggi!$A:$B,2,FALSE),"NR")</f>
        <v>NR</v>
      </c>
      <c r="X47" s="51" t="str">
        <f>IFERROR(VLOOKUP(K47,[2]Punteggi!$A:$B,2,FALSE),"NR")</f>
        <v>NR</v>
      </c>
      <c r="Y47" s="51" t="str">
        <f>IFERROR(VLOOKUP(L47,[2]Punteggi!$A:$B,2,FALSE),"NR")</f>
        <v>NR</v>
      </c>
      <c r="Z47" s="51" t="str">
        <f>IFERROR(VLOOKUP(M47,[2]Punteggi!$A:$B,2,FALSE),"NR")</f>
        <v>NR</v>
      </c>
      <c r="AA47" s="51" t="str">
        <f>IFERROR(VLOOKUP(N47,[2]Punteggi!$A:$B,2,FALSE),"NR")</f>
        <v>NR</v>
      </c>
      <c r="AB47" s="51" t="str">
        <f>IFERROR(VLOOKUP(O47,[2]Punteggi!$A:$B,2,FALSE),"NR")</f>
        <v>NR</v>
      </c>
      <c r="AC47" s="51" t="str">
        <f>IFERROR(VLOOKUP(P47,[2]Punteggi!$A:$B,2,FALSE),"NR")</f>
        <v>NR</v>
      </c>
      <c r="AD47" s="52" t="str">
        <f t="shared" si="0"/>
        <v>NR</v>
      </c>
      <c r="AE47" s="52" t="str">
        <f t="shared" si="1"/>
        <v>NR</v>
      </c>
      <c r="AF47" s="52" t="str">
        <f t="shared" si="2"/>
        <v>NR</v>
      </c>
      <c r="AG47" s="47"/>
      <c r="AH47" s="47"/>
      <c r="AI47" s="47"/>
      <c r="AJ47" s="47"/>
      <c r="AK47" s="35"/>
      <c r="AL47" s="35"/>
      <c r="AM47" s="35"/>
      <c r="AN47" s="35"/>
      <c r="AO47" s="35"/>
      <c r="AP47" s="35"/>
      <c r="AQ47" s="35"/>
      <c r="AR47" s="35"/>
      <c r="AS47" s="35"/>
      <c r="AT47" s="35"/>
      <c r="AU47" s="35"/>
      <c r="AV47" s="35"/>
      <c r="AW47" s="35"/>
      <c r="AX47" s="35"/>
    </row>
    <row r="48" spans="1:50" s="41" customFormat="1" ht="54.6" customHeight="1" x14ac:dyDescent="0.3">
      <c r="A48" s="27" t="str">
        <f t="shared" si="3"/>
        <v>SERVIZI AGLI ORDINI</v>
      </c>
      <c r="B48" s="27" t="s">
        <v>281</v>
      </c>
      <c r="C48" s="27" t="s">
        <v>286</v>
      </c>
      <c r="D48" s="27" t="s">
        <v>287</v>
      </c>
      <c r="E48" s="27" t="s">
        <v>60</v>
      </c>
      <c r="F48" s="27" t="s">
        <v>256</v>
      </c>
      <c r="G48" s="27"/>
      <c r="H48" s="27"/>
      <c r="I48" s="27"/>
      <c r="J48" s="27"/>
      <c r="K48" s="27"/>
      <c r="L48" s="27"/>
      <c r="M48" s="27"/>
      <c r="N48" s="27"/>
      <c r="O48" s="27"/>
      <c r="P48" s="27"/>
      <c r="Q48" s="27" t="s">
        <v>187</v>
      </c>
      <c r="R48" s="27" t="s">
        <v>188</v>
      </c>
      <c r="S48" s="50"/>
      <c r="T48" s="51" t="str">
        <f>IFERROR(VLOOKUP(G48,[2]Punteggi!$A:$B,2,FALSE),"NR")</f>
        <v>NR</v>
      </c>
      <c r="U48" s="51" t="str">
        <f>IFERROR(VLOOKUP(H48,[2]Punteggi!$A:$B,2,FALSE),"NR")</f>
        <v>NR</v>
      </c>
      <c r="V48" s="51" t="str">
        <f>IFERROR(VLOOKUP(I48,[2]Punteggi!$A:$B,2,FALSE),"NR")</f>
        <v>NR</v>
      </c>
      <c r="W48" s="51" t="str">
        <f>IFERROR(VLOOKUP(J48,[2]Punteggi!$A:$B,2,FALSE),"NR")</f>
        <v>NR</v>
      </c>
      <c r="X48" s="51" t="str">
        <f>IFERROR(VLOOKUP(K48,[2]Punteggi!$A:$B,2,FALSE),"NR")</f>
        <v>NR</v>
      </c>
      <c r="Y48" s="51" t="str">
        <f>IFERROR(VLOOKUP(L48,[2]Punteggi!$A:$B,2,FALSE),"NR")</f>
        <v>NR</v>
      </c>
      <c r="Z48" s="51" t="str">
        <f>IFERROR(VLOOKUP(M48,[2]Punteggi!$A:$B,2,FALSE),"NR")</f>
        <v>NR</v>
      </c>
      <c r="AA48" s="51" t="str">
        <f>IFERROR(VLOOKUP(N48,[2]Punteggi!$A:$B,2,FALSE),"NR")</f>
        <v>NR</v>
      </c>
      <c r="AB48" s="51" t="str">
        <f>IFERROR(VLOOKUP(O48,[2]Punteggi!$A:$B,2,FALSE),"NR")</f>
        <v>NR</v>
      </c>
      <c r="AC48" s="51" t="str">
        <f>IFERROR(VLOOKUP(P48,[2]Punteggi!$A:$B,2,FALSE),"NR")</f>
        <v>NR</v>
      </c>
      <c r="AD48" s="52" t="str">
        <f t="shared" si="0"/>
        <v>NR</v>
      </c>
      <c r="AE48" s="52" t="str">
        <f t="shared" si="1"/>
        <v>NR</v>
      </c>
      <c r="AF48" s="52" t="str">
        <f t="shared" si="2"/>
        <v>NR</v>
      </c>
      <c r="AG48" s="47"/>
      <c r="AH48" s="47"/>
      <c r="AI48" s="47"/>
      <c r="AJ48" s="47"/>
      <c r="AK48" s="35"/>
      <c r="AL48" s="35"/>
      <c r="AM48" s="35"/>
      <c r="AN48" s="35"/>
      <c r="AO48" s="35"/>
      <c r="AP48" s="35"/>
      <c r="AQ48" s="35"/>
      <c r="AR48" s="35"/>
      <c r="AS48" s="35"/>
      <c r="AT48" s="35"/>
      <c r="AU48" s="35"/>
      <c r="AV48" s="35"/>
      <c r="AW48" s="35"/>
      <c r="AX48" s="35"/>
    </row>
    <row r="49" spans="1:50" s="41" customFormat="1" ht="61.2" customHeight="1" x14ac:dyDescent="0.3">
      <c r="A49" s="27" t="str">
        <f t="shared" si="3"/>
        <v>SERVIZI AGLI ORDINI</v>
      </c>
      <c r="B49" s="27" t="s">
        <v>281</v>
      </c>
      <c r="C49" s="27" t="s">
        <v>288</v>
      </c>
      <c r="D49" s="27" t="s">
        <v>289</v>
      </c>
      <c r="E49" s="27" t="s">
        <v>60</v>
      </c>
      <c r="F49" s="27" t="s">
        <v>256</v>
      </c>
      <c r="G49" s="27"/>
      <c r="H49" s="27"/>
      <c r="I49" s="27"/>
      <c r="J49" s="27"/>
      <c r="K49" s="27"/>
      <c r="L49" s="27"/>
      <c r="M49" s="27"/>
      <c r="N49" s="27"/>
      <c r="O49" s="27"/>
      <c r="P49" s="27"/>
      <c r="Q49" s="27" t="s">
        <v>187</v>
      </c>
      <c r="R49" s="27" t="s">
        <v>188</v>
      </c>
      <c r="S49" s="50"/>
      <c r="T49" s="51" t="str">
        <f>IFERROR(VLOOKUP(G49,[2]Punteggi!$A:$B,2,FALSE),"NR")</f>
        <v>NR</v>
      </c>
      <c r="U49" s="51" t="str">
        <f>IFERROR(VLOOKUP(H49,[2]Punteggi!$A:$B,2,FALSE),"NR")</f>
        <v>NR</v>
      </c>
      <c r="V49" s="51" t="str">
        <f>IFERROR(VLOOKUP(I49,[2]Punteggi!$A:$B,2,FALSE),"NR")</f>
        <v>NR</v>
      </c>
      <c r="W49" s="51" t="str">
        <f>IFERROR(VLOOKUP(J49,[2]Punteggi!$A:$B,2,FALSE),"NR")</f>
        <v>NR</v>
      </c>
      <c r="X49" s="51" t="str">
        <f>IFERROR(VLOOKUP(K49,[2]Punteggi!$A:$B,2,FALSE),"NR")</f>
        <v>NR</v>
      </c>
      <c r="Y49" s="51" t="str">
        <f>IFERROR(VLOOKUP(L49,[2]Punteggi!$A:$B,2,FALSE),"NR")</f>
        <v>NR</v>
      </c>
      <c r="Z49" s="51" t="str">
        <f>IFERROR(VLOOKUP(M49,[2]Punteggi!$A:$B,2,FALSE),"NR")</f>
        <v>NR</v>
      </c>
      <c r="AA49" s="51" t="str">
        <f>IFERROR(VLOOKUP(N49,[2]Punteggi!$A:$B,2,FALSE),"NR")</f>
        <v>NR</v>
      </c>
      <c r="AB49" s="51" t="str">
        <f>IFERROR(VLOOKUP(O49,[2]Punteggi!$A:$B,2,FALSE),"NR")</f>
        <v>NR</v>
      </c>
      <c r="AC49" s="51" t="str">
        <f>IFERROR(VLOOKUP(P49,[2]Punteggi!$A:$B,2,FALSE),"NR")</f>
        <v>NR</v>
      </c>
      <c r="AD49" s="52" t="str">
        <f t="shared" si="0"/>
        <v>NR</v>
      </c>
      <c r="AE49" s="52" t="str">
        <f t="shared" si="1"/>
        <v>NR</v>
      </c>
      <c r="AF49" s="52" t="str">
        <f t="shared" si="2"/>
        <v>NR</v>
      </c>
      <c r="AG49" s="47"/>
      <c r="AH49" s="47"/>
      <c r="AI49" s="47"/>
      <c r="AJ49" s="47"/>
      <c r="AK49" s="35"/>
      <c r="AL49" s="35"/>
      <c r="AM49" s="35"/>
      <c r="AN49" s="35"/>
      <c r="AO49" s="35"/>
      <c r="AP49" s="35"/>
      <c r="AQ49" s="35"/>
      <c r="AR49" s="35"/>
      <c r="AS49" s="35"/>
      <c r="AT49" s="35"/>
      <c r="AU49" s="35"/>
      <c r="AV49" s="35"/>
      <c r="AW49" s="35"/>
      <c r="AX49" s="35"/>
    </row>
    <row r="50" spans="1:50" s="41" customFormat="1" ht="41.7" customHeight="1" x14ac:dyDescent="0.3">
      <c r="A50" s="27" t="str">
        <f t="shared" si="3"/>
        <v>SERVIZI AGLI ORDINI</v>
      </c>
      <c r="B50" s="27" t="s">
        <v>281</v>
      </c>
      <c r="C50" s="27" t="s">
        <v>282</v>
      </c>
      <c r="D50" s="27" t="s">
        <v>285</v>
      </c>
      <c r="E50" s="27" t="s">
        <v>61</v>
      </c>
      <c r="F50" s="27" t="s">
        <v>256</v>
      </c>
      <c r="G50" s="27"/>
      <c r="H50" s="27"/>
      <c r="I50" s="27"/>
      <c r="J50" s="27"/>
      <c r="K50" s="27"/>
      <c r="L50" s="27"/>
      <c r="M50" s="27"/>
      <c r="N50" s="27"/>
      <c r="O50" s="27"/>
      <c r="P50" s="27"/>
      <c r="Q50" s="27" t="s">
        <v>240</v>
      </c>
      <c r="R50" s="27" t="s">
        <v>188</v>
      </c>
      <c r="S50" s="27"/>
      <c r="T50" s="51" t="str">
        <f>IFERROR(VLOOKUP(G50,[2]Punteggi!$A:$B,2,FALSE),"NR")</f>
        <v>NR</v>
      </c>
      <c r="U50" s="51" t="str">
        <f>IFERROR(VLOOKUP(H50,[2]Punteggi!$A:$B,2,FALSE),"NR")</f>
        <v>NR</v>
      </c>
      <c r="V50" s="51" t="str">
        <f>IFERROR(VLOOKUP(I50,[2]Punteggi!$A:$B,2,FALSE),"NR")</f>
        <v>NR</v>
      </c>
      <c r="W50" s="51" t="str">
        <f>IFERROR(VLOOKUP(J50,[2]Punteggi!$A:$B,2,FALSE),"NR")</f>
        <v>NR</v>
      </c>
      <c r="X50" s="51" t="str">
        <f>IFERROR(VLOOKUP(K50,[2]Punteggi!$A:$B,2,FALSE),"NR")</f>
        <v>NR</v>
      </c>
      <c r="Y50" s="51" t="str">
        <f>IFERROR(VLOOKUP(L50,[2]Punteggi!$A:$B,2,FALSE),"NR")</f>
        <v>NR</v>
      </c>
      <c r="Z50" s="51" t="str">
        <f>IFERROR(VLOOKUP(M50,[2]Punteggi!$A:$B,2,FALSE),"NR")</f>
        <v>NR</v>
      </c>
      <c r="AA50" s="51" t="str">
        <f>IFERROR(VLOOKUP(N50,[2]Punteggi!$A:$B,2,FALSE),"NR")</f>
        <v>NR</v>
      </c>
      <c r="AB50" s="51" t="str">
        <f>IFERROR(VLOOKUP(O50,[2]Punteggi!$A:$B,2,FALSE),"NR")</f>
        <v>NR</v>
      </c>
      <c r="AC50" s="51" t="str">
        <f>IFERROR(VLOOKUP(P50,[2]Punteggi!$A:$B,2,FALSE),"NR")</f>
        <v>NR</v>
      </c>
      <c r="AD50" s="52" t="str">
        <f t="shared" si="0"/>
        <v>NR</v>
      </c>
      <c r="AE50" s="52" t="str">
        <f t="shared" si="1"/>
        <v>NR</v>
      </c>
      <c r="AF50" s="52" t="str">
        <f t="shared" si="2"/>
        <v>NR</v>
      </c>
      <c r="AG50" s="35"/>
      <c r="AH50" s="35"/>
      <c r="AI50" s="35"/>
      <c r="AJ50" s="35"/>
      <c r="AK50" s="35"/>
      <c r="AL50" s="35"/>
      <c r="AM50" s="35"/>
      <c r="AN50" s="35"/>
      <c r="AO50" s="35"/>
      <c r="AP50" s="35"/>
      <c r="AQ50" s="35"/>
      <c r="AR50" s="35"/>
      <c r="AS50" s="35"/>
      <c r="AT50" s="35"/>
      <c r="AU50" s="35"/>
      <c r="AV50" s="35"/>
      <c r="AW50" s="35"/>
      <c r="AX50" s="35"/>
    </row>
    <row r="51" spans="1:50" s="41" customFormat="1" ht="32.700000000000003" customHeight="1" x14ac:dyDescent="0.3">
      <c r="A51" s="27" t="str">
        <f t="shared" si="3"/>
        <v>SUPPORTO AL CONSIGLIO NAZIONALE</v>
      </c>
      <c r="B51" s="27" t="s">
        <v>290</v>
      </c>
      <c r="C51" s="27" t="s">
        <v>291</v>
      </c>
      <c r="D51" s="27" t="s">
        <v>292</v>
      </c>
      <c r="E51" s="27" t="s">
        <v>293</v>
      </c>
      <c r="F51" s="27" t="s">
        <v>188</v>
      </c>
      <c r="G51" s="27"/>
      <c r="H51" s="27"/>
      <c r="I51" s="27"/>
      <c r="J51" s="27"/>
      <c r="K51" s="27"/>
      <c r="L51" s="27"/>
      <c r="M51" s="27"/>
      <c r="N51" s="27"/>
      <c r="O51" s="27"/>
      <c r="P51" s="27"/>
      <c r="Q51" s="27" t="s">
        <v>187</v>
      </c>
      <c r="R51" s="27" t="s">
        <v>188</v>
      </c>
      <c r="S51" s="50"/>
      <c r="T51" s="51" t="str">
        <f>IFERROR(VLOOKUP(G51,[2]Punteggi!$A:$B,2,FALSE),"NR")</f>
        <v>NR</v>
      </c>
      <c r="U51" s="51" t="str">
        <f>IFERROR(VLOOKUP(H51,[2]Punteggi!$A:$B,2,FALSE),"NR")</f>
        <v>NR</v>
      </c>
      <c r="V51" s="51" t="str">
        <f>IFERROR(VLOOKUP(I51,[2]Punteggi!$A:$B,2,FALSE),"NR")</f>
        <v>NR</v>
      </c>
      <c r="W51" s="51" t="str">
        <f>IFERROR(VLOOKUP(J51,[2]Punteggi!$A:$B,2,FALSE),"NR")</f>
        <v>NR</v>
      </c>
      <c r="X51" s="51" t="str">
        <f>IFERROR(VLOOKUP(K51,[2]Punteggi!$A:$B,2,FALSE),"NR")</f>
        <v>NR</v>
      </c>
      <c r="Y51" s="51" t="str">
        <f>IFERROR(VLOOKUP(L51,[2]Punteggi!$A:$B,2,FALSE),"NR")</f>
        <v>NR</v>
      </c>
      <c r="Z51" s="51" t="str">
        <f>IFERROR(VLOOKUP(M51,[2]Punteggi!$A:$B,2,FALSE),"NR")</f>
        <v>NR</v>
      </c>
      <c r="AA51" s="51" t="str">
        <f>IFERROR(VLOOKUP(N51,[2]Punteggi!$A:$B,2,FALSE),"NR")</f>
        <v>NR</v>
      </c>
      <c r="AB51" s="51" t="str">
        <f>IFERROR(VLOOKUP(O51,[2]Punteggi!$A:$B,2,FALSE),"NR")</f>
        <v>NR</v>
      </c>
      <c r="AC51" s="51" t="str">
        <f>IFERROR(VLOOKUP(P51,[2]Punteggi!$A:$B,2,FALSE),"NR")</f>
        <v>NR</v>
      </c>
      <c r="AD51" s="52" t="str">
        <f t="shared" si="0"/>
        <v>NR</v>
      </c>
      <c r="AE51" s="52" t="str">
        <f t="shared" si="1"/>
        <v>NR</v>
      </c>
      <c r="AF51" s="52" t="str">
        <f t="shared" si="2"/>
        <v>NR</v>
      </c>
      <c r="AG51" s="35"/>
      <c r="AH51" s="35"/>
      <c r="AI51" s="35"/>
      <c r="AJ51" s="35"/>
      <c r="AK51" s="35"/>
      <c r="AL51" s="35"/>
      <c r="AM51" s="35"/>
      <c r="AN51" s="35"/>
      <c r="AO51" s="35"/>
      <c r="AP51" s="35"/>
      <c r="AQ51" s="35"/>
      <c r="AR51" s="35"/>
      <c r="AS51" s="35"/>
      <c r="AT51" s="35"/>
      <c r="AU51" s="35"/>
      <c r="AV51" s="35"/>
      <c r="AW51" s="35"/>
      <c r="AX51" s="35"/>
    </row>
    <row r="52" spans="1:50" s="41" customFormat="1" ht="59.4" customHeight="1" x14ac:dyDescent="0.3">
      <c r="A52" s="27" t="str">
        <f t="shared" si="3"/>
        <v>VIGILANZA ORDINI (ART. 12, CO. 1 LETTE. E)</v>
      </c>
      <c r="B52" s="27" t="s">
        <v>62</v>
      </c>
      <c r="C52" s="27" t="s">
        <v>294</v>
      </c>
      <c r="D52" s="27" t="s">
        <v>295</v>
      </c>
      <c r="E52" s="27" t="s">
        <v>60</v>
      </c>
      <c r="F52" s="27" t="s">
        <v>256</v>
      </c>
      <c r="G52" s="27"/>
      <c r="H52" s="27"/>
      <c r="I52" s="27"/>
      <c r="J52" s="27"/>
      <c r="K52" s="27"/>
      <c r="L52" s="27"/>
      <c r="M52" s="27"/>
      <c r="N52" s="27"/>
      <c r="O52" s="27"/>
      <c r="P52" s="27"/>
      <c r="Q52" s="27" t="s">
        <v>187</v>
      </c>
      <c r="R52" s="27" t="s">
        <v>188</v>
      </c>
      <c r="S52" s="50"/>
      <c r="T52" s="51" t="str">
        <f>IFERROR(VLOOKUP(G52,[2]Punteggi!$A:$B,2,FALSE),"NR")</f>
        <v>NR</v>
      </c>
      <c r="U52" s="51" t="str">
        <f>IFERROR(VLOOKUP(H52,[2]Punteggi!$A:$B,2,FALSE),"NR")</f>
        <v>NR</v>
      </c>
      <c r="V52" s="51" t="str">
        <f>IFERROR(VLOOKUP(I52,[2]Punteggi!$A:$B,2,FALSE),"NR")</f>
        <v>NR</v>
      </c>
      <c r="W52" s="51" t="str">
        <f>IFERROR(VLOOKUP(J52,[2]Punteggi!$A:$B,2,FALSE),"NR")</f>
        <v>NR</v>
      </c>
      <c r="X52" s="51" t="str">
        <f>IFERROR(VLOOKUP(K52,[2]Punteggi!$A:$B,2,FALSE),"NR")</f>
        <v>NR</v>
      </c>
      <c r="Y52" s="51" t="str">
        <f>IFERROR(VLOOKUP(L52,[2]Punteggi!$A:$B,2,FALSE),"NR")</f>
        <v>NR</v>
      </c>
      <c r="Z52" s="51" t="str">
        <f>IFERROR(VLOOKUP(M52,[2]Punteggi!$A:$B,2,FALSE),"NR")</f>
        <v>NR</v>
      </c>
      <c r="AA52" s="51" t="str">
        <f>IFERROR(VLOOKUP(N52,[2]Punteggi!$A:$B,2,FALSE),"NR")</f>
        <v>NR</v>
      </c>
      <c r="AB52" s="51" t="str">
        <f>IFERROR(VLOOKUP(O52,[2]Punteggi!$A:$B,2,FALSE),"NR")</f>
        <v>NR</v>
      </c>
      <c r="AC52" s="51" t="str">
        <f>IFERROR(VLOOKUP(P52,[2]Punteggi!$A:$B,2,FALSE),"NR")</f>
        <v>NR</v>
      </c>
      <c r="AD52" s="52" t="str">
        <f t="shared" si="0"/>
        <v>NR</v>
      </c>
      <c r="AE52" s="52" t="str">
        <f t="shared" si="1"/>
        <v>NR</v>
      </c>
      <c r="AF52" s="52" t="str">
        <f t="shared" si="2"/>
        <v>NR</v>
      </c>
      <c r="AG52" s="47"/>
      <c r="AH52" s="47"/>
      <c r="AI52" s="47"/>
      <c r="AJ52" s="47"/>
      <c r="AK52" s="35"/>
      <c r="AL52" s="35"/>
      <c r="AM52" s="35"/>
      <c r="AN52" s="35"/>
      <c r="AO52" s="35"/>
      <c r="AP52" s="35"/>
      <c r="AQ52" s="35"/>
      <c r="AR52" s="35"/>
      <c r="AS52" s="35"/>
      <c r="AT52" s="35"/>
      <c r="AU52" s="35"/>
      <c r="AV52" s="35"/>
      <c r="AW52" s="35"/>
      <c r="AX52" s="35"/>
    </row>
    <row r="53" spans="1:50" s="41" customFormat="1" ht="32.700000000000003" customHeight="1" x14ac:dyDescent="0.3">
      <c r="A53" s="27" t="str">
        <f t="shared" si="3"/>
        <v>ANTICORRUZIONE</v>
      </c>
      <c r="B53" s="58" t="s">
        <v>135</v>
      </c>
      <c r="C53" s="54" t="s">
        <v>136</v>
      </c>
      <c r="D53" s="54" t="s">
        <v>137</v>
      </c>
      <c r="E53" s="54" t="s">
        <v>296</v>
      </c>
      <c r="F53" s="54" t="s">
        <v>138</v>
      </c>
      <c r="G53" s="27" t="s">
        <v>297</v>
      </c>
      <c r="H53" s="27" t="s">
        <v>35</v>
      </c>
      <c r="I53" s="27" t="s">
        <v>36</v>
      </c>
      <c r="J53" s="27" t="s">
        <v>37</v>
      </c>
      <c r="K53" s="27" t="s">
        <v>38</v>
      </c>
      <c r="L53" s="27" t="s">
        <v>39</v>
      </c>
      <c r="M53" s="27" t="s">
        <v>298</v>
      </c>
      <c r="N53" s="27" t="s">
        <v>40</v>
      </c>
      <c r="O53" s="27" t="s">
        <v>41</v>
      </c>
      <c r="P53" s="27" t="s">
        <v>42</v>
      </c>
      <c r="Q53" s="54" t="s">
        <v>299</v>
      </c>
      <c r="R53" s="27" t="s">
        <v>188</v>
      </c>
      <c r="S53" s="27"/>
      <c r="T53" s="56">
        <f>IFERROR(VLOOKUP(G53,[2]Punteggi!$A:$B,2,FALSE),"NR")</f>
        <v>4</v>
      </c>
      <c r="U53" s="56">
        <f>IFERROR(VLOOKUP(H53,[2]Punteggi!$A:$B,2,FALSE),"NR")</f>
        <v>5</v>
      </c>
      <c r="V53" s="56">
        <f>IFERROR(VLOOKUP(I53,[2]Punteggi!$A:$B,2,FALSE),"NR")</f>
        <v>2</v>
      </c>
      <c r="W53" s="56">
        <f>IFERROR(VLOOKUP(J53,[2]Punteggi!$A:$B,2,FALSE),"NR")</f>
        <v>5</v>
      </c>
      <c r="X53" s="56">
        <f>IFERROR(VLOOKUP(K53,[2]Punteggi!$A:$B,2,FALSE),"NR")</f>
        <v>1</v>
      </c>
      <c r="Y53" s="56">
        <f>IFERROR(VLOOKUP(L53,[2]Punteggi!$A:$B,2,FALSE),"NR")</f>
        <v>0</v>
      </c>
      <c r="Z53" s="56">
        <f>IFERROR(VLOOKUP(M53,[2]Punteggi!$A:$B,2,FALSE),"NR")</f>
        <v>1</v>
      </c>
      <c r="AA53" s="56">
        <f>IFERROR(VLOOKUP(N53,[2]Punteggi!$A:$B,2,FALSE),"NR")</f>
        <v>5</v>
      </c>
      <c r="AB53" s="56">
        <f>IFERROR(VLOOKUP(O53,[2]Punteggi!$A:$B,2,FALSE),"NR")</f>
        <v>1</v>
      </c>
      <c r="AC53" s="56">
        <v>2</v>
      </c>
      <c r="AD53" s="57">
        <f t="shared" si="0"/>
        <v>2.75</v>
      </c>
      <c r="AE53" s="57">
        <f t="shared" si="1"/>
        <v>2.5</v>
      </c>
      <c r="AF53" s="52">
        <f t="shared" si="2"/>
        <v>6.875</v>
      </c>
      <c r="AG53" s="47"/>
      <c r="AH53" s="47"/>
      <c r="AI53" s="47"/>
      <c r="AJ53" s="47"/>
      <c r="AK53" s="35"/>
      <c r="AL53" s="35"/>
      <c r="AM53" s="35"/>
      <c r="AN53" s="35"/>
      <c r="AO53" s="35"/>
      <c r="AP53" s="35"/>
      <c r="AQ53" s="35"/>
      <c r="AR53" s="35"/>
      <c r="AS53" s="35"/>
      <c r="AT53" s="35"/>
      <c r="AU53" s="35"/>
      <c r="AV53" s="35"/>
      <c r="AW53" s="35"/>
    </row>
    <row r="54" spans="1:50" s="41" customFormat="1" ht="32.700000000000003" customHeight="1" x14ac:dyDescent="0.3">
      <c r="A54" s="27" t="str">
        <f t="shared" si="3"/>
        <v>FORMAZIONE PROFESSIONALE CONTINUA</v>
      </c>
      <c r="B54" s="27" t="s">
        <v>56</v>
      </c>
      <c r="C54" s="27" t="s">
        <v>300</v>
      </c>
      <c r="D54" s="27" t="s">
        <v>301</v>
      </c>
      <c r="E54" s="27" t="s">
        <v>57</v>
      </c>
      <c r="F54" s="27" t="s">
        <v>188</v>
      </c>
      <c r="G54" s="27"/>
      <c r="H54" s="27"/>
      <c r="I54" s="27"/>
      <c r="J54" s="27"/>
      <c r="K54" s="27"/>
      <c r="L54" s="27"/>
      <c r="M54" s="27"/>
      <c r="N54" s="27"/>
      <c r="O54" s="27"/>
      <c r="P54" s="27"/>
      <c r="Q54" s="27" t="s">
        <v>187</v>
      </c>
      <c r="R54" s="27" t="s">
        <v>188</v>
      </c>
      <c r="S54" s="27"/>
      <c r="T54" s="51" t="str">
        <f>IFERROR(VLOOKUP(G54,[2]Punteggi!$A:$B,2,FALSE),"NR")</f>
        <v>NR</v>
      </c>
      <c r="U54" s="51" t="str">
        <f>IFERROR(VLOOKUP(H54,[2]Punteggi!$A:$B,2,FALSE),"NR")</f>
        <v>NR</v>
      </c>
      <c r="V54" s="51" t="str">
        <f>IFERROR(VLOOKUP(I54,[2]Punteggi!$A:$B,2,FALSE),"NR")</f>
        <v>NR</v>
      </c>
      <c r="W54" s="51" t="str">
        <f>IFERROR(VLOOKUP(J54,[2]Punteggi!$A:$B,2,FALSE),"NR")</f>
        <v>NR</v>
      </c>
      <c r="X54" s="51" t="str">
        <f>IFERROR(VLOOKUP(K54,[2]Punteggi!$A:$B,2,FALSE),"NR")</f>
        <v>NR</v>
      </c>
      <c r="Y54" s="51" t="str">
        <f>IFERROR(VLOOKUP(L54,[2]Punteggi!$A:$B,2,FALSE),"NR")</f>
        <v>NR</v>
      </c>
      <c r="Z54" s="51" t="str">
        <f>IFERROR(VLOOKUP(M54,[2]Punteggi!$A:$B,2,FALSE),"NR")</f>
        <v>NR</v>
      </c>
      <c r="AA54" s="51" t="str">
        <f>IFERROR(VLOOKUP(N54,[2]Punteggi!$A:$B,2,FALSE),"NR")</f>
        <v>NR</v>
      </c>
      <c r="AB54" s="51" t="str">
        <f>IFERROR(VLOOKUP(O54,[2]Punteggi!$A:$B,2,FALSE),"NR")</f>
        <v>NR</v>
      </c>
      <c r="AC54" s="51" t="str">
        <f>IFERROR(VLOOKUP(P54,[2]Punteggi!$A:$B,2,FALSE),"NR")</f>
        <v>NR</v>
      </c>
      <c r="AD54" s="52" t="str">
        <f t="shared" si="0"/>
        <v>NR</v>
      </c>
      <c r="AE54" s="52" t="str">
        <f t="shared" si="1"/>
        <v>NR</v>
      </c>
      <c r="AF54" s="52" t="str">
        <f t="shared" si="2"/>
        <v>NR</v>
      </c>
      <c r="AG54" s="35"/>
      <c r="AH54" s="35"/>
      <c r="AI54" s="35"/>
      <c r="AJ54" s="35"/>
      <c r="AK54" s="35"/>
      <c r="AL54" s="35"/>
      <c r="AM54" s="35"/>
      <c r="AN54" s="35"/>
      <c r="AO54" s="35"/>
      <c r="AP54" s="35"/>
      <c r="AQ54" s="35"/>
      <c r="AR54" s="35"/>
      <c r="AS54" s="35"/>
      <c r="AT54" s="35"/>
      <c r="AU54" s="35"/>
      <c r="AV54" s="35"/>
      <c r="AW54" s="35"/>
      <c r="AX54" s="35"/>
    </row>
    <row r="55" spans="1:50" s="41" customFormat="1" ht="32.700000000000003" customHeight="1" x14ac:dyDescent="0.3">
      <c r="A55" s="27" t="str">
        <f t="shared" si="3"/>
        <v xml:space="preserve">ATTI ORGANIZZATIVI, DI PIANIFICAZIONE E PROGRAMMAZIONE </v>
      </c>
      <c r="B55" s="54" t="s">
        <v>32</v>
      </c>
      <c r="C55" s="54" t="s">
        <v>156</v>
      </c>
      <c r="D55" s="54" t="s">
        <v>302</v>
      </c>
      <c r="E55" s="54" t="s">
        <v>303</v>
      </c>
      <c r="F55" s="54" t="s">
        <v>33</v>
      </c>
      <c r="G55" s="27" t="s">
        <v>34</v>
      </c>
      <c r="H55" s="27" t="s">
        <v>35</v>
      </c>
      <c r="I55" s="27" t="s">
        <v>36</v>
      </c>
      <c r="J55" s="27" t="s">
        <v>37</v>
      </c>
      <c r="K55" s="27" t="s">
        <v>38</v>
      </c>
      <c r="L55" s="27" t="s">
        <v>39</v>
      </c>
      <c r="M55" s="27" t="s">
        <v>298</v>
      </c>
      <c r="N55" s="27" t="s">
        <v>40</v>
      </c>
      <c r="O55" s="27" t="s">
        <v>41</v>
      </c>
      <c r="P55" s="27" t="s">
        <v>42</v>
      </c>
      <c r="Q55" s="54" t="s">
        <v>304</v>
      </c>
      <c r="R55" s="27" t="s">
        <v>188</v>
      </c>
      <c r="S55" s="27"/>
      <c r="T55" s="56">
        <f>IFERROR(VLOOKUP(G55,[2]Punteggi!$A:$B,2,FALSE),"NR")</f>
        <v>2</v>
      </c>
      <c r="U55" s="56">
        <f>IFERROR(VLOOKUP(H55,[2]Punteggi!$A:$B,2,FALSE),"NR")</f>
        <v>5</v>
      </c>
      <c r="V55" s="56">
        <f>IFERROR(VLOOKUP(I55,[2]Punteggi!$A:$B,2,FALSE),"NR")</f>
        <v>2</v>
      </c>
      <c r="W55" s="56">
        <f>IFERROR(VLOOKUP(J55,[2]Punteggi!$A:$B,2,FALSE),"NR")</f>
        <v>5</v>
      </c>
      <c r="X55" s="56">
        <f>IFERROR(VLOOKUP(K55,[2]Punteggi!$A:$B,2,FALSE),"NR")</f>
        <v>1</v>
      </c>
      <c r="Y55" s="56">
        <f>IFERROR(VLOOKUP(L55,[2]Punteggi!$A:$B,2,FALSE),"NR")</f>
        <v>0</v>
      </c>
      <c r="Z55" s="56">
        <f>IFERROR(VLOOKUP(M55,[2]Punteggi!$A:$B,2,FALSE),"NR")</f>
        <v>1</v>
      </c>
      <c r="AA55" s="56">
        <f>IFERROR(VLOOKUP(N55,[2]Punteggi!$A:$B,2,FALSE),"NR")</f>
        <v>5</v>
      </c>
      <c r="AB55" s="56">
        <f>IFERROR(VLOOKUP(O55,[2]Punteggi!$A:$B,2,FALSE),"NR")</f>
        <v>1</v>
      </c>
      <c r="AC55" s="56">
        <v>2</v>
      </c>
      <c r="AD55" s="57">
        <f t="shared" si="0"/>
        <v>2.75</v>
      </c>
      <c r="AE55" s="57">
        <f t="shared" si="1"/>
        <v>2.1666666666666665</v>
      </c>
      <c r="AF55" s="52">
        <f t="shared" si="2"/>
        <v>5.958333333333333</v>
      </c>
      <c r="AG55" s="35"/>
      <c r="AH55" s="35"/>
      <c r="AI55" s="35"/>
      <c r="AJ55" s="35"/>
      <c r="AK55" s="35"/>
      <c r="AL55" s="35"/>
      <c r="AM55" s="35"/>
      <c r="AN55" s="35"/>
      <c r="AO55" s="35"/>
      <c r="AP55" s="35"/>
      <c r="AQ55" s="35"/>
      <c r="AR55" s="35"/>
      <c r="AS55" s="35"/>
      <c r="AT55" s="35"/>
      <c r="AU55" s="35"/>
      <c r="AV55" s="35"/>
      <c r="AW55" s="35"/>
    </row>
    <row r="56" spans="1:50" s="41" customFormat="1" ht="55.2" customHeight="1" x14ac:dyDescent="0.3">
      <c r="A56" s="27" t="str">
        <f t="shared" si="3"/>
        <v xml:space="preserve">ATTI ORGANIZZATIVI, DI PIANIFICAZIONE E PROGRAMMAZIONE </v>
      </c>
      <c r="B56" s="55" t="s">
        <v>32</v>
      </c>
      <c r="C56" s="54" t="s">
        <v>305</v>
      </c>
      <c r="D56" s="55" t="s">
        <v>306</v>
      </c>
      <c r="E56" s="54" t="s">
        <v>54</v>
      </c>
      <c r="F56" s="54" t="s">
        <v>84</v>
      </c>
      <c r="G56" s="54" t="s">
        <v>34</v>
      </c>
      <c r="H56" s="54" t="s">
        <v>35</v>
      </c>
      <c r="I56" s="54" t="s">
        <v>36</v>
      </c>
      <c r="J56" s="54" t="s">
        <v>37</v>
      </c>
      <c r="K56" s="54" t="s">
        <v>38</v>
      </c>
      <c r="L56" s="54" t="s">
        <v>39</v>
      </c>
      <c r="M56" s="54" t="s">
        <v>298</v>
      </c>
      <c r="N56" s="54" t="s">
        <v>40</v>
      </c>
      <c r="O56" s="54" t="s">
        <v>41</v>
      </c>
      <c r="P56" s="54" t="s">
        <v>42</v>
      </c>
      <c r="Q56" s="54" t="s">
        <v>304</v>
      </c>
      <c r="R56" s="27" t="s">
        <v>188</v>
      </c>
      <c r="S56" s="27"/>
      <c r="T56" s="56">
        <f>IFERROR(VLOOKUP(G56,[2]Punteggi!$A:$B,2,FALSE),"NR")</f>
        <v>2</v>
      </c>
      <c r="U56" s="56">
        <f>IFERROR(VLOOKUP(H56,[2]Punteggi!$A:$B,2,FALSE),"NR")</f>
        <v>5</v>
      </c>
      <c r="V56" s="56">
        <f>IFERROR(VLOOKUP(I56,[2]Punteggi!$A:$B,2,FALSE),"NR")</f>
        <v>2</v>
      </c>
      <c r="W56" s="56">
        <f>IFERROR(VLOOKUP(J56,[2]Punteggi!$A:$B,2,FALSE),"NR")</f>
        <v>5</v>
      </c>
      <c r="X56" s="56">
        <f>IFERROR(VLOOKUP(K56,[2]Punteggi!$A:$B,2,FALSE),"NR")</f>
        <v>1</v>
      </c>
      <c r="Y56" s="56">
        <f>IFERROR(VLOOKUP(L56,[2]Punteggi!$A:$B,2,FALSE),"NR")</f>
        <v>0</v>
      </c>
      <c r="Z56" s="56">
        <f>IFERROR(VLOOKUP(M56,[2]Punteggi!$A:$B,2,FALSE),"NR")</f>
        <v>1</v>
      </c>
      <c r="AA56" s="56">
        <f>IFERROR(VLOOKUP(N56,[2]Punteggi!$A:$B,2,FALSE),"NR")</f>
        <v>5</v>
      </c>
      <c r="AB56" s="56">
        <f>IFERROR(VLOOKUP(O56,[2]Punteggi!$A:$B,2,FALSE),"NR")</f>
        <v>1</v>
      </c>
      <c r="AC56" s="56">
        <v>2</v>
      </c>
      <c r="AD56" s="57">
        <f t="shared" si="0"/>
        <v>2.75</v>
      </c>
      <c r="AE56" s="57">
        <f t="shared" si="1"/>
        <v>2.1666666666666665</v>
      </c>
      <c r="AF56" s="52">
        <f t="shared" si="2"/>
        <v>5.958333333333333</v>
      </c>
      <c r="AG56" s="35"/>
      <c r="AH56" s="35"/>
      <c r="AI56" s="35"/>
      <c r="AJ56" s="35"/>
      <c r="AK56" s="35"/>
      <c r="AL56" s="35"/>
      <c r="AM56" s="35"/>
      <c r="AN56" s="35"/>
      <c r="AO56" s="35"/>
      <c r="AP56" s="35"/>
      <c r="AQ56" s="35"/>
      <c r="AR56" s="35"/>
      <c r="AS56" s="35"/>
      <c r="AT56" s="35"/>
      <c r="AU56" s="35"/>
      <c r="AV56" s="47"/>
      <c r="AW56" s="47"/>
    </row>
    <row r="57" spans="1:50" s="41" customFormat="1" ht="67.8" customHeight="1" x14ac:dyDescent="0.3">
      <c r="A57" s="27" t="str">
        <f t="shared" si="3"/>
        <v>CONTROLLO ANALOGO</v>
      </c>
      <c r="B57" s="54" t="s">
        <v>55</v>
      </c>
      <c r="C57" s="54" t="s">
        <v>307</v>
      </c>
      <c r="D57" s="54" t="s">
        <v>308</v>
      </c>
      <c r="E57" s="54" t="s">
        <v>218</v>
      </c>
      <c r="F57" s="54" t="s">
        <v>309</v>
      </c>
      <c r="G57" s="27" t="s">
        <v>34</v>
      </c>
      <c r="H57" s="27" t="s">
        <v>78</v>
      </c>
      <c r="I57" s="27" t="s">
        <v>74</v>
      </c>
      <c r="J57" s="27" t="s">
        <v>47</v>
      </c>
      <c r="K57" s="27" t="s">
        <v>38</v>
      </c>
      <c r="L57" s="27" t="s">
        <v>39</v>
      </c>
      <c r="M57" s="27" t="s">
        <v>48</v>
      </c>
      <c r="N57" s="27" t="s">
        <v>40</v>
      </c>
      <c r="O57" s="27" t="s">
        <v>66</v>
      </c>
      <c r="P57" s="27" t="s">
        <v>310</v>
      </c>
      <c r="Q57" s="54" t="s">
        <v>311</v>
      </c>
      <c r="R57" s="27" t="s">
        <v>188</v>
      </c>
      <c r="S57" s="50"/>
      <c r="T57" s="51">
        <f>IFERROR(VLOOKUP(G57,[2]Punteggi!$A:$B,2,FALSE),"NR")</f>
        <v>2</v>
      </c>
      <c r="U57" s="51">
        <f>IFERROR(VLOOKUP(H57,[2]Punteggi!$A:$B,2,FALSE),"NR")</f>
        <v>1</v>
      </c>
      <c r="V57" s="51">
        <f>IFERROR(VLOOKUP(I57,[2]Punteggi!$A:$B,2,FALSE),"NR")</f>
        <v>5</v>
      </c>
      <c r="W57" s="51">
        <f>IFERROR(VLOOKUP(J57,[2]Punteggi!$A:$B,2,FALSE),"NR")</f>
        <v>3</v>
      </c>
      <c r="X57" s="51">
        <f>IFERROR(VLOOKUP(K57,[2]Punteggi!$A:$B,2,FALSE),"NR")</f>
        <v>1</v>
      </c>
      <c r="Y57" s="51">
        <f>IFERROR(VLOOKUP(L57,[2]Punteggi!$A:$B,2,FALSE),"NR")</f>
        <v>0</v>
      </c>
      <c r="Z57" s="51">
        <f>IFERROR(VLOOKUP(M57,[2]Punteggi!$A:$B,2,FALSE),"NR")</f>
        <v>5</v>
      </c>
      <c r="AA57" s="51">
        <f>IFERROR(VLOOKUP(N57,[2]Punteggi!$A:$B,2,FALSE),"NR")</f>
        <v>5</v>
      </c>
      <c r="AB57" s="51">
        <f>IFERROR(VLOOKUP(O57,[2]Punteggi!$A:$B,2,FALSE),"NR")</f>
        <v>5</v>
      </c>
      <c r="AC57" s="51">
        <f>IFERROR(VLOOKUP(P57,[2]Punteggi!$A:$B,2,FALSE),"NR")</f>
        <v>1</v>
      </c>
      <c r="AD57" s="52">
        <f t="shared" si="0"/>
        <v>1.75</v>
      </c>
      <c r="AE57" s="52">
        <f t="shared" si="1"/>
        <v>3.5</v>
      </c>
      <c r="AF57" s="52">
        <f t="shared" si="2"/>
        <v>6.125</v>
      </c>
      <c r="AG57" s="35"/>
      <c r="AH57" s="35"/>
      <c r="AI57" s="35"/>
      <c r="AJ57" s="35"/>
      <c r="AK57" s="47"/>
      <c r="AL57" s="47"/>
      <c r="AM57" s="47"/>
      <c r="AN57" s="47"/>
      <c r="AO57" s="47"/>
      <c r="AP57" s="47"/>
      <c r="AQ57" s="47"/>
      <c r="AR57" s="47"/>
      <c r="AS57" s="47"/>
      <c r="AT57" s="47"/>
      <c r="AU57" s="47"/>
      <c r="AV57" s="35"/>
      <c r="AW57" s="35"/>
    </row>
    <row r="58" spans="1:50" ht="67.8" customHeight="1" x14ac:dyDescent="0.3">
      <c r="A58" s="27" t="str">
        <f t="shared" si="3"/>
        <v>CONTROLLO ANALOGO</v>
      </c>
      <c r="B58" s="58" t="s">
        <v>55</v>
      </c>
      <c r="C58" s="54" t="s">
        <v>89</v>
      </c>
      <c r="D58" s="55" t="s">
        <v>93</v>
      </c>
      <c r="E58" s="54" t="s">
        <v>54</v>
      </c>
      <c r="F58" s="54" t="s">
        <v>94</v>
      </c>
      <c r="G58" s="54" t="s">
        <v>95</v>
      </c>
      <c r="H58" s="54" t="s">
        <v>43</v>
      </c>
      <c r="I58" s="54" t="s">
        <v>74</v>
      </c>
      <c r="J58" s="54" t="s">
        <v>47</v>
      </c>
      <c r="K58" s="54" t="s">
        <v>38</v>
      </c>
      <c r="L58" s="54" t="s">
        <v>39</v>
      </c>
      <c r="M58" s="54" t="s">
        <v>48</v>
      </c>
      <c r="N58" s="54" t="s">
        <v>40</v>
      </c>
      <c r="O58" s="54" t="s">
        <v>41</v>
      </c>
      <c r="P58" s="54" t="s">
        <v>42</v>
      </c>
      <c r="Q58" s="54" t="s">
        <v>95</v>
      </c>
      <c r="R58" s="27" t="s">
        <v>188</v>
      </c>
      <c r="S58" s="27"/>
      <c r="T58" s="56">
        <v>2</v>
      </c>
      <c r="U58" s="56">
        <v>2</v>
      </c>
      <c r="V58" s="56">
        <f>IFERROR(VLOOKUP(I58,[2]Punteggi!$A:$B,2,FALSE),"NR")</f>
        <v>5</v>
      </c>
      <c r="W58" s="56">
        <f>IFERROR(VLOOKUP(J58,[2]Punteggi!$A:$B,2,FALSE),"NR")</f>
        <v>3</v>
      </c>
      <c r="X58" s="56">
        <f>IFERROR(VLOOKUP(K58,[2]Punteggi!$A:$B,2,FALSE),"NR")</f>
        <v>1</v>
      </c>
      <c r="Y58" s="56">
        <f>IFERROR(VLOOKUP(L58,[2]Punteggi!$A:$B,2,FALSE),"NR")</f>
        <v>0</v>
      </c>
      <c r="Z58" s="56">
        <f>IFERROR(VLOOKUP(M58,[2]Punteggi!$A:$B,2,FALSE),"NR")</f>
        <v>5</v>
      </c>
      <c r="AA58" s="56">
        <f>IFERROR(VLOOKUP(N58,[2]Punteggi!$A:$B,2,FALSE),"NR")</f>
        <v>5</v>
      </c>
      <c r="AB58" s="56">
        <f>IFERROR(VLOOKUP(O58,[2]Punteggi!$A:$B,2,FALSE),"NR")</f>
        <v>1</v>
      </c>
      <c r="AC58" s="56">
        <v>2</v>
      </c>
      <c r="AD58" s="57">
        <f t="shared" si="0"/>
        <v>2</v>
      </c>
      <c r="AE58" s="57">
        <f t="shared" si="1"/>
        <v>3</v>
      </c>
      <c r="AF58" s="52">
        <f t="shared" si="2"/>
        <v>6</v>
      </c>
      <c r="AG58" s="35"/>
      <c r="AH58" s="35"/>
      <c r="AI58" s="35"/>
      <c r="AJ58" s="35"/>
      <c r="AK58" s="35"/>
      <c r="AL58" s="35"/>
      <c r="AM58" s="35"/>
      <c r="AN58" s="35"/>
      <c r="AO58" s="35"/>
      <c r="AP58" s="35"/>
      <c r="AQ58" s="35"/>
      <c r="AR58" s="35"/>
      <c r="AS58" s="35"/>
      <c r="AT58" s="35"/>
      <c r="AU58" s="35"/>
    </row>
    <row r="59" spans="1:50" ht="32.700000000000003" customHeight="1" x14ac:dyDescent="0.3">
      <c r="A59" s="27" t="str">
        <f t="shared" si="3"/>
        <v>ANTICORRUZIONE</v>
      </c>
      <c r="B59" s="58" t="s">
        <v>135</v>
      </c>
      <c r="C59" s="54" t="s">
        <v>136</v>
      </c>
      <c r="D59" s="54" t="s">
        <v>139</v>
      </c>
      <c r="E59" s="54" t="s">
        <v>296</v>
      </c>
      <c r="F59" s="54" t="s">
        <v>140</v>
      </c>
      <c r="G59" s="27" t="s">
        <v>34</v>
      </c>
      <c r="H59" s="27" t="s">
        <v>35</v>
      </c>
      <c r="I59" s="27" t="s">
        <v>36</v>
      </c>
      <c r="J59" s="27" t="s">
        <v>37</v>
      </c>
      <c r="K59" s="27" t="s">
        <v>38</v>
      </c>
      <c r="L59" s="27" t="s">
        <v>39</v>
      </c>
      <c r="M59" s="27" t="s">
        <v>298</v>
      </c>
      <c r="N59" s="27" t="s">
        <v>40</v>
      </c>
      <c r="O59" s="27" t="s">
        <v>41</v>
      </c>
      <c r="P59" s="27" t="s">
        <v>42</v>
      </c>
      <c r="Q59" s="54" t="s">
        <v>312</v>
      </c>
      <c r="R59" s="27" t="s">
        <v>188</v>
      </c>
      <c r="S59" s="27"/>
      <c r="T59" s="56">
        <f>IFERROR(VLOOKUP(G59,[2]Punteggi!$A:$B,2,FALSE),"NR")</f>
        <v>2</v>
      </c>
      <c r="U59" s="56">
        <f>IFERROR(VLOOKUP(H59,[2]Punteggi!$A:$B,2,FALSE),"NR")</f>
        <v>5</v>
      </c>
      <c r="V59" s="56">
        <f>IFERROR(VLOOKUP(I59,[2]Punteggi!$A:$B,2,FALSE),"NR")</f>
        <v>2</v>
      </c>
      <c r="W59" s="56">
        <f>IFERROR(VLOOKUP(J59,[2]Punteggi!$A:$B,2,FALSE),"NR")</f>
        <v>5</v>
      </c>
      <c r="X59" s="56">
        <f>IFERROR(VLOOKUP(K59,[2]Punteggi!$A:$B,2,FALSE),"NR")</f>
        <v>1</v>
      </c>
      <c r="Y59" s="56">
        <f>IFERROR(VLOOKUP(L59,[2]Punteggi!$A:$B,2,FALSE),"NR")</f>
        <v>0</v>
      </c>
      <c r="Z59" s="56">
        <f>IFERROR(VLOOKUP(M59,[2]Punteggi!$A:$B,2,FALSE),"NR")</f>
        <v>1</v>
      </c>
      <c r="AA59" s="56">
        <f>IFERROR(VLOOKUP(N59,[2]Punteggi!$A:$B,2,FALSE),"NR")</f>
        <v>5</v>
      </c>
      <c r="AB59" s="56">
        <f>IFERROR(VLOOKUP(O59,[2]Punteggi!$A:$B,2,FALSE),"NR")</f>
        <v>1</v>
      </c>
      <c r="AC59" s="56">
        <v>2</v>
      </c>
      <c r="AD59" s="57">
        <f t="shared" si="0"/>
        <v>2.75</v>
      </c>
      <c r="AE59" s="57">
        <f t="shared" si="1"/>
        <v>2.1666666666666665</v>
      </c>
      <c r="AF59" s="52">
        <f t="shared" si="2"/>
        <v>5.958333333333333</v>
      </c>
      <c r="AP59" s="47"/>
      <c r="AX59" s="41"/>
    </row>
    <row r="60" spans="1:50" ht="32.700000000000003" customHeight="1" x14ac:dyDescent="0.3">
      <c r="A60" s="27" t="str">
        <f t="shared" si="3"/>
        <v>FORMAZIONE PROFESSIONALE CONTINUA</v>
      </c>
      <c r="B60" s="54" t="s">
        <v>56</v>
      </c>
      <c r="C60" s="54" t="s">
        <v>99</v>
      </c>
      <c r="D60" s="54" t="s">
        <v>313</v>
      </c>
      <c r="E60" s="54" t="s">
        <v>57</v>
      </c>
      <c r="F60" s="54" t="s">
        <v>314</v>
      </c>
      <c r="G60" s="27" t="s">
        <v>34</v>
      </c>
      <c r="H60" s="27" t="s">
        <v>78</v>
      </c>
      <c r="I60" s="27" t="s">
        <v>74</v>
      </c>
      <c r="J60" s="27" t="s">
        <v>37</v>
      </c>
      <c r="K60" s="27" t="s">
        <v>38</v>
      </c>
      <c r="L60" s="27" t="s">
        <v>39</v>
      </c>
      <c r="M60" s="27" t="s">
        <v>48</v>
      </c>
      <c r="N60" s="27" t="s">
        <v>40</v>
      </c>
      <c r="O60" s="27" t="s">
        <v>66</v>
      </c>
      <c r="P60" s="27" t="s">
        <v>310</v>
      </c>
      <c r="Q60" s="54" t="s">
        <v>315</v>
      </c>
      <c r="R60" s="27" t="s">
        <v>188</v>
      </c>
      <c r="S60" s="27"/>
      <c r="T60" s="51">
        <f>IFERROR(VLOOKUP(G60,[2]Punteggi!$A:$B,2,FALSE),"NR")</f>
        <v>2</v>
      </c>
      <c r="U60" s="51">
        <f>IFERROR(VLOOKUP(H60,[2]Punteggi!$A:$B,2,FALSE),"NR")</f>
        <v>1</v>
      </c>
      <c r="V60" s="51">
        <f>IFERROR(VLOOKUP(I60,[2]Punteggi!$A:$B,2,FALSE),"NR")</f>
        <v>5</v>
      </c>
      <c r="W60" s="51">
        <f>IFERROR(VLOOKUP(J60,[2]Punteggi!$A:$B,2,FALSE),"NR")</f>
        <v>5</v>
      </c>
      <c r="X60" s="51">
        <f>IFERROR(VLOOKUP(K60,[2]Punteggi!$A:$B,2,FALSE),"NR")</f>
        <v>1</v>
      </c>
      <c r="Y60" s="51">
        <f>IFERROR(VLOOKUP(L60,[2]Punteggi!$A:$B,2,FALSE),"NR")</f>
        <v>0</v>
      </c>
      <c r="Z60" s="51">
        <f>IFERROR(VLOOKUP(M60,[2]Punteggi!$A:$B,2,FALSE),"NR")</f>
        <v>5</v>
      </c>
      <c r="AA60" s="51">
        <f>IFERROR(VLOOKUP(N60,[2]Punteggi!$A:$B,2,FALSE),"NR")</f>
        <v>5</v>
      </c>
      <c r="AB60" s="51">
        <f>IFERROR(VLOOKUP(O60,[2]Punteggi!$A:$B,2,FALSE),"NR")</f>
        <v>5</v>
      </c>
      <c r="AC60" s="51">
        <f>IFERROR(VLOOKUP(P60,[2]Punteggi!$A:$B,2,FALSE),"NR")</f>
        <v>1</v>
      </c>
      <c r="AD60" s="52">
        <f t="shared" si="0"/>
        <v>1.75</v>
      </c>
      <c r="AE60" s="52">
        <f t="shared" si="1"/>
        <v>3.8333333333333335</v>
      </c>
      <c r="AF60" s="52">
        <f t="shared" si="2"/>
        <v>6.7083333333333339</v>
      </c>
      <c r="AG60" s="35"/>
      <c r="AH60" s="35"/>
      <c r="AI60" s="35"/>
      <c r="AJ60" s="35"/>
      <c r="AP60" s="47"/>
    </row>
    <row r="61" spans="1:50" ht="32.700000000000003" customHeight="1" x14ac:dyDescent="0.3">
      <c r="A61" s="27" t="str">
        <f t="shared" si="3"/>
        <v>AFFARI LEGALI E CONTENZIOSO</v>
      </c>
      <c r="B61" s="54" t="s">
        <v>52</v>
      </c>
      <c r="C61" s="54" t="s">
        <v>316</v>
      </c>
      <c r="D61" s="54" t="s">
        <v>317</v>
      </c>
      <c r="E61" s="54" t="s">
        <v>154</v>
      </c>
      <c r="F61" s="54" t="s">
        <v>79</v>
      </c>
      <c r="G61" s="27" t="s">
        <v>83</v>
      </c>
      <c r="H61" s="27" t="s">
        <v>77</v>
      </c>
      <c r="I61" s="27" t="s">
        <v>74</v>
      </c>
      <c r="J61" s="27" t="s">
        <v>63</v>
      </c>
      <c r="K61" s="27" t="s">
        <v>38</v>
      </c>
      <c r="L61" s="27" t="s">
        <v>39</v>
      </c>
      <c r="M61" s="27" t="s">
        <v>48</v>
      </c>
      <c r="N61" s="27" t="s">
        <v>40</v>
      </c>
      <c r="O61" s="27" t="s">
        <v>41</v>
      </c>
      <c r="P61" s="27" t="s">
        <v>220</v>
      </c>
      <c r="Q61" s="54" t="s">
        <v>318</v>
      </c>
      <c r="R61" s="27" t="s">
        <v>188</v>
      </c>
      <c r="S61" s="27"/>
      <c r="T61" s="51">
        <f>IFERROR(VLOOKUP(G61,[2]Punteggi!$A:$B,2,FALSE),"NR")</f>
        <v>5</v>
      </c>
      <c r="U61" s="51">
        <f>IFERROR(VLOOKUP(H61,[2]Punteggi!$A:$B,2,FALSE),"NR")</f>
        <v>2</v>
      </c>
      <c r="V61" s="51">
        <f>IFERROR(VLOOKUP(I61,[2]Punteggi!$A:$B,2,FALSE),"NR")</f>
        <v>5</v>
      </c>
      <c r="W61" s="51">
        <f>IFERROR(VLOOKUP(J61,[2]Punteggi!$A:$B,2,FALSE),"NR")</f>
        <v>1</v>
      </c>
      <c r="X61" s="51">
        <f>IFERROR(VLOOKUP(K61,[2]Punteggi!$A:$B,2,FALSE),"NR")</f>
        <v>1</v>
      </c>
      <c r="Y61" s="51">
        <f>IFERROR(VLOOKUP(L61,[2]Punteggi!$A:$B,2,FALSE),"NR")</f>
        <v>0</v>
      </c>
      <c r="Z61" s="51">
        <f>IFERROR(VLOOKUP(M61,[2]Punteggi!$A:$B,2,FALSE),"NR")</f>
        <v>5</v>
      </c>
      <c r="AA61" s="51">
        <f>IFERROR(VLOOKUP(N61,[2]Punteggi!$A:$B,2,FALSE),"NR")</f>
        <v>5</v>
      </c>
      <c r="AB61" s="51">
        <f>IFERROR(VLOOKUP(O61,[2]Punteggi!$A:$B,2,FALSE),"NR")</f>
        <v>1</v>
      </c>
      <c r="AC61" s="51">
        <f>IFERROR(VLOOKUP(P61,[2]Punteggi!$A:$B,2,FALSE),"NR")</f>
        <v>3</v>
      </c>
      <c r="AD61" s="52">
        <f t="shared" si="0"/>
        <v>2</v>
      </c>
      <c r="AE61" s="52">
        <f t="shared" si="1"/>
        <v>3.3333333333333335</v>
      </c>
      <c r="AF61" s="52">
        <f t="shared" si="2"/>
        <v>6.666666666666667</v>
      </c>
      <c r="AG61" s="35"/>
      <c r="AH61" s="35"/>
      <c r="AI61" s="35"/>
      <c r="AJ61" s="35"/>
      <c r="AK61" s="35"/>
      <c r="AL61" s="35"/>
      <c r="AM61" s="35"/>
      <c r="AN61" s="35"/>
      <c r="AO61" s="35"/>
      <c r="AP61" s="35" t="s">
        <v>319</v>
      </c>
      <c r="AQ61" s="35"/>
      <c r="AR61" s="35"/>
      <c r="AS61" s="35"/>
      <c r="AT61" s="35"/>
      <c r="AU61" s="35"/>
    </row>
    <row r="62" spans="1:50" ht="66" customHeight="1" x14ac:dyDescent="0.3">
      <c r="A62" s="27" t="str">
        <f t="shared" si="3"/>
        <v>CONTROLLO ANALOGO</v>
      </c>
      <c r="B62" s="54" t="s">
        <v>55</v>
      </c>
      <c r="C62" s="54" t="s">
        <v>320</v>
      </c>
      <c r="D62" s="54" t="s">
        <v>321</v>
      </c>
      <c r="E62" s="54" t="s">
        <v>54</v>
      </c>
      <c r="F62" s="54" t="s">
        <v>322</v>
      </c>
      <c r="G62" s="27" t="s">
        <v>34</v>
      </c>
      <c r="H62" s="27" t="s">
        <v>78</v>
      </c>
      <c r="I62" s="27" t="s">
        <v>74</v>
      </c>
      <c r="J62" s="27" t="s">
        <v>47</v>
      </c>
      <c r="K62" s="27" t="s">
        <v>38</v>
      </c>
      <c r="L62" s="27" t="s">
        <v>39</v>
      </c>
      <c r="M62" s="27" t="s">
        <v>48</v>
      </c>
      <c r="N62" s="27" t="s">
        <v>65</v>
      </c>
      <c r="O62" s="27" t="s">
        <v>41</v>
      </c>
      <c r="P62" s="27" t="s">
        <v>67</v>
      </c>
      <c r="Q62" s="54" t="s">
        <v>323</v>
      </c>
      <c r="R62" s="27" t="s">
        <v>188</v>
      </c>
      <c r="S62" s="27"/>
      <c r="T62" s="51">
        <f>IFERROR(VLOOKUP(G62,[2]Punteggi!$A:$B,2,FALSE),"NR")</f>
        <v>2</v>
      </c>
      <c r="U62" s="51">
        <f>IFERROR(VLOOKUP(H62,[2]Punteggi!$A:$B,2,FALSE),"NR")</f>
        <v>1</v>
      </c>
      <c r="V62" s="51">
        <f>IFERROR(VLOOKUP(I62,[2]Punteggi!$A:$B,2,FALSE),"NR")</f>
        <v>5</v>
      </c>
      <c r="W62" s="51">
        <f>IFERROR(VLOOKUP(J62,[2]Punteggi!$A:$B,2,FALSE),"NR")</f>
        <v>3</v>
      </c>
      <c r="X62" s="51">
        <f>IFERROR(VLOOKUP(K62,[2]Punteggi!$A:$B,2,FALSE),"NR")</f>
        <v>1</v>
      </c>
      <c r="Y62" s="51">
        <f>IFERROR(VLOOKUP(L62,[2]Punteggi!$A:$B,2,FALSE),"NR")</f>
        <v>0</v>
      </c>
      <c r="Z62" s="51">
        <f>IFERROR(VLOOKUP(M62,[2]Punteggi!$A:$B,2,FALSE),"NR")</f>
        <v>5</v>
      </c>
      <c r="AA62" s="51">
        <f>IFERROR(VLOOKUP(N62,[2]Punteggi!$A:$B,2,FALSE),"NR")</f>
        <v>4</v>
      </c>
      <c r="AB62" s="51">
        <f>IFERROR(VLOOKUP(O62,[2]Punteggi!$A:$B,2,FALSE),"NR")</f>
        <v>1</v>
      </c>
      <c r="AC62" s="51">
        <f>IFERROR(VLOOKUP(P62,[2]Punteggi!$A:$B,2,FALSE),"NR")</f>
        <v>2</v>
      </c>
      <c r="AD62" s="52">
        <f t="shared" si="0"/>
        <v>1.5</v>
      </c>
      <c r="AE62" s="52">
        <f t="shared" si="1"/>
        <v>3</v>
      </c>
      <c r="AF62" s="52">
        <f t="shared" si="2"/>
        <v>4.5</v>
      </c>
      <c r="AG62" s="35"/>
      <c r="AH62" s="35"/>
      <c r="AI62" s="35"/>
      <c r="AJ62" s="35"/>
      <c r="AK62" s="35"/>
      <c r="AL62" s="35"/>
      <c r="AM62" s="35"/>
      <c r="AN62" s="35"/>
      <c r="AO62" s="35"/>
      <c r="AP62" s="35"/>
      <c r="AQ62" s="35"/>
      <c r="AR62" s="35"/>
      <c r="AS62" s="35"/>
      <c r="AT62" s="35"/>
      <c r="AU62" s="35"/>
      <c r="AV62" s="35"/>
      <c r="AW62" s="35"/>
      <c r="AX62" s="41"/>
    </row>
    <row r="63" spans="1:50" ht="55.8" customHeight="1" x14ac:dyDescent="0.3">
      <c r="A63" s="27" t="str">
        <f t="shared" si="3"/>
        <v>CONTROLLO ANALOGO</v>
      </c>
      <c r="B63" s="58" t="s">
        <v>55</v>
      </c>
      <c r="C63" s="54" t="s">
        <v>88</v>
      </c>
      <c r="D63" s="55" t="s">
        <v>324</v>
      </c>
      <c r="E63" s="54" t="s">
        <v>54</v>
      </c>
      <c r="F63" s="54" t="s">
        <v>325</v>
      </c>
      <c r="G63" s="27" t="s">
        <v>34</v>
      </c>
      <c r="H63" s="27" t="s">
        <v>35</v>
      </c>
      <c r="I63" s="27" t="s">
        <v>36</v>
      </c>
      <c r="J63" s="27" t="s">
        <v>37</v>
      </c>
      <c r="K63" s="27" t="s">
        <v>38</v>
      </c>
      <c r="L63" s="27" t="s">
        <v>39</v>
      </c>
      <c r="M63" s="27" t="s">
        <v>298</v>
      </c>
      <c r="N63" s="27" t="s">
        <v>40</v>
      </c>
      <c r="O63" s="27" t="s">
        <v>41</v>
      </c>
      <c r="P63" s="27" t="s">
        <v>42</v>
      </c>
      <c r="Q63" s="54" t="s">
        <v>326</v>
      </c>
      <c r="R63" s="27" t="s">
        <v>188</v>
      </c>
      <c r="S63" s="27"/>
      <c r="T63" s="56">
        <v>3</v>
      </c>
      <c r="U63" s="56">
        <v>2</v>
      </c>
      <c r="V63" s="56">
        <v>5</v>
      </c>
      <c r="W63" s="56">
        <v>3</v>
      </c>
      <c r="X63" s="56">
        <v>1</v>
      </c>
      <c r="Y63" s="56">
        <v>0</v>
      </c>
      <c r="Z63" s="56">
        <v>5</v>
      </c>
      <c r="AA63" s="56">
        <v>5</v>
      </c>
      <c r="AB63" s="56">
        <v>1</v>
      </c>
      <c r="AC63" s="56">
        <v>2</v>
      </c>
      <c r="AD63" s="57">
        <f t="shared" si="0"/>
        <v>2</v>
      </c>
      <c r="AE63" s="57">
        <f t="shared" si="1"/>
        <v>3.1666666666666665</v>
      </c>
      <c r="AF63" s="52">
        <f t="shared" si="2"/>
        <v>6.333333333333333</v>
      </c>
      <c r="AG63" s="35"/>
      <c r="AH63" s="35"/>
      <c r="AI63" s="35"/>
      <c r="AJ63" s="35"/>
      <c r="AK63" s="35"/>
      <c r="AL63" s="35"/>
      <c r="AM63" s="35"/>
      <c r="AN63" s="35"/>
      <c r="AO63" s="35"/>
      <c r="AP63" s="35"/>
      <c r="AQ63" s="35"/>
      <c r="AR63" s="35"/>
      <c r="AS63" s="35"/>
      <c r="AT63" s="35"/>
      <c r="AU63" s="35"/>
      <c r="AV63" s="35"/>
      <c r="AW63" s="35"/>
      <c r="AX63" s="41"/>
    </row>
    <row r="64" spans="1:50" ht="39" customHeight="1" x14ac:dyDescent="0.3">
      <c r="A64" s="27" t="str">
        <f t="shared" si="3"/>
        <v>SISTEMI INFORMATIVI</v>
      </c>
      <c r="B64" s="54" t="s">
        <v>142</v>
      </c>
      <c r="C64" s="54" t="s">
        <v>327</v>
      </c>
      <c r="D64" s="54" t="s">
        <v>328</v>
      </c>
      <c r="E64" s="54" t="s">
        <v>329</v>
      </c>
      <c r="F64" s="54" t="s">
        <v>330</v>
      </c>
      <c r="G64" s="27" t="s">
        <v>297</v>
      </c>
      <c r="H64" s="27" t="s">
        <v>77</v>
      </c>
      <c r="I64" s="27" t="s">
        <v>74</v>
      </c>
      <c r="J64" s="27" t="s">
        <v>63</v>
      </c>
      <c r="K64" s="27" t="s">
        <v>38</v>
      </c>
      <c r="L64" s="27" t="s">
        <v>39</v>
      </c>
      <c r="M64" s="27" t="s">
        <v>48</v>
      </c>
      <c r="N64" s="27" t="s">
        <v>65</v>
      </c>
      <c r="O64" s="27" t="s">
        <v>66</v>
      </c>
      <c r="P64" s="27" t="s">
        <v>220</v>
      </c>
      <c r="Q64" s="54" t="s">
        <v>331</v>
      </c>
      <c r="R64" s="27" t="s">
        <v>188</v>
      </c>
      <c r="S64" s="50"/>
      <c r="T64" s="51">
        <f>IFERROR(VLOOKUP(G64,[2]Punteggi!$A:$B,2,FALSE),"NR")</f>
        <v>4</v>
      </c>
      <c r="U64" s="51">
        <f>IFERROR(VLOOKUP(H64,[2]Punteggi!$A:$B,2,FALSE),"NR")</f>
        <v>2</v>
      </c>
      <c r="V64" s="51">
        <f>IFERROR(VLOOKUP(I64,[2]Punteggi!$A:$B,2,FALSE),"NR")</f>
        <v>5</v>
      </c>
      <c r="W64" s="51">
        <f>IFERROR(VLOOKUP(J64,[2]Punteggi!$A:$B,2,FALSE),"NR")</f>
        <v>1</v>
      </c>
      <c r="X64" s="51">
        <f>IFERROR(VLOOKUP(K64,[2]Punteggi!$A:$B,2,FALSE),"NR")</f>
        <v>1</v>
      </c>
      <c r="Y64" s="51">
        <f>IFERROR(VLOOKUP(L64,[2]Punteggi!$A:$B,2,FALSE),"NR")</f>
        <v>0</v>
      </c>
      <c r="Z64" s="51">
        <f>IFERROR(VLOOKUP(M64,[2]Punteggi!$A:$B,2,FALSE),"NR")</f>
        <v>5</v>
      </c>
      <c r="AA64" s="51">
        <f>IFERROR(VLOOKUP(N64,[2]Punteggi!$A:$B,2,FALSE),"NR")</f>
        <v>4</v>
      </c>
      <c r="AB64" s="51">
        <f>IFERROR(VLOOKUP(O64,[2]Punteggi!$A:$B,2,FALSE),"NR")</f>
        <v>5</v>
      </c>
      <c r="AC64" s="51">
        <f>IFERROR(VLOOKUP(P64,[2]Punteggi!$A:$B,2,FALSE),"NR")</f>
        <v>3</v>
      </c>
      <c r="AD64" s="52">
        <f t="shared" si="0"/>
        <v>1.75</v>
      </c>
      <c r="AE64" s="52">
        <f t="shared" si="1"/>
        <v>3.8333333333333335</v>
      </c>
      <c r="AF64" s="52">
        <f t="shared" si="2"/>
        <v>6.7083333333333339</v>
      </c>
      <c r="AG64" s="35"/>
      <c r="AH64" s="35"/>
      <c r="AI64" s="35"/>
      <c r="AJ64" s="35"/>
      <c r="AK64" s="35"/>
      <c r="AL64" s="35"/>
      <c r="AM64" s="35"/>
      <c r="AN64" s="35"/>
      <c r="AO64" s="35"/>
      <c r="AP64" s="35"/>
      <c r="AQ64" s="35"/>
      <c r="AR64" s="35"/>
      <c r="AS64" s="35"/>
      <c r="AT64" s="35"/>
      <c r="AU64" s="35"/>
    </row>
    <row r="65" spans="1:50" ht="87" customHeight="1" x14ac:dyDescent="0.3">
      <c r="A65" s="27" t="str">
        <f t="shared" si="3"/>
        <v>FORMAZIONE PROFESSIONALE CONTINUA</v>
      </c>
      <c r="B65" s="54" t="s">
        <v>56</v>
      </c>
      <c r="C65" s="54" t="s">
        <v>332</v>
      </c>
      <c r="D65" s="54" t="s">
        <v>333</v>
      </c>
      <c r="E65" s="54" t="s">
        <v>57</v>
      </c>
      <c r="F65" s="54" t="s">
        <v>334</v>
      </c>
      <c r="G65" s="27" t="s">
        <v>34</v>
      </c>
      <c r="H65" s="27" t="s">
        <v>78</v>
      </c>
      <c r="I65" s="27" t="s">
        <v>74</v>
      </c>
      <c r="J65" s="27" t="s">
        <v>63</v>
      </c>
      <c r="K65" s="27" t="s">
        <v>38</v>
      </c>
      <c r="L65" s="27" t="s">
        <v>39</v>
      </c>
      <c r="M65" s="27" t="s">
        <v>48</v>
      </c>
      <c r="N65" s="27" t="s">
        <v>40</v>
      </c>
      <c r="O65" s="27" t="s">
        <v>66</v>
      </c>
      <c r="P65" s="27" t="s">
        <v>310</v>
      </c>
      <c r="Q65" s="54" t="s">
        <v>315</v>
      </c>
      <c r="R65" s="27" t="s">
        <v>188</v>
      </c>
      <c r="S65" s="27"/>
      <c r="T65" s="51">
        <f>IFERROR(VLOOKUP(G65,[2]Punteggi!$A:$B,2,FALSE),"NR")</f>
        <v>2</v>
      </c>
      <c r="U65" s="51">
        <f>IFERROR(VLOOKUP(H65,[2]Punteggi!$A:$B,2,FALSE),"NR")</f>
        <v>1</v>
      </c>
      <c r="V65" s="51">
        <f>IFERROR(VLOOKUP(I65,[2]Punteggi!$A:$B,2,FALSE),"NR")</f>
        <v>5</v>
      </c>
      <c r="W65" s="51">
        <f>IFERROR(VLOOKUP(J65,[2]Punteggi!$A:$B,2,FALSE),"NR")</f>
        <v>1</v>
      </c>
      <c r="X65" s="51">
        <f>IFERROR(VLOOKUP(K65,[2]Punteggi!$A:$B,2,FALSE),"NR")</f>
        <v>1</v>
      </c>
      <c r="Y65" s="51">
        <f>IFERROR(VLOOKUP(L65,[2]Punteggi!$A:$B,2,FALSE),"NR")</f>
        <v>0</v>
      </c>
      <c r="Z65" s="51">
        <f>IFERROR(VLOOKUP(M65,[2]Punteggi!$A:$B,2,FALSE),"NR")</f>
        <v>5</v>
      </c>
      <c r="AA65" s="51">
        <f>IFERROR(VLOOKUP(N65,[2]Punteggi!$A:$B,2,FALSE),"NR")</f>
        <v>5</v>
      </c>
      <c r="AB65" s="51">
        <f>IFERROR(VLOOKUP(O65,[2]Punteggi!$A:$B,2,FALSE),"NR")</f>
        <v>5</v>
      </c>
      <c r="AC65" s="51">
        <f>IFERROR(VLOOKUP(P65,[2]Punteggi!$A:$B,2,FALSE),"NR")</f>
        <v>1</v>
      </c>
      <c r="AD65" s="52">
        <f t="shared" si="0"/>
        <v>1.75</v>
      </c>
      <c r="AE65" s="52">
        <f t="shared" si="1"/>
        <v>3.1666666666666665</v>
      </c>
      <c r="AF65" s="52">
        <f t="shared" si="2"/>
        <v>5.5416666666666661</v>
      </c>
      <c r="AG65" s="35"/>
      <c r="AH65" s="35"/>
      <c r="AI65" s="35"/>
      <c r="AJ65" s="35"/>
      <c r="AK65" s="35"/>
      <c r="AL65" s="35"/>
      <c r="AM65" s="35"/>
      <c r="AN65" s="35"/>
      <c r="AO65" s="35"/>
      <c r="AP65" s="35"/>
      <c r="AQ65" s="35"/>
      <c r="AR65" s="35"/>
      <c r="AS65" s="35"/>
      <c r="AT65" s="35"/>
      <c r="AU65" s="35"/>
    </row>
    <row r="66" spans="1:50" ht="32.700000000000003" customHeight="1" x14ac:dyDescent="0.3">
      <c r="A66" s="27" t="str">
        <f t="shared" si="3"/>
        <v>RELAZIONI ISTITUZIONALI INTERNAZIONALI</v>
      </c>
      <c r="B66" s="54" t="s">
        <v>257</v>
      </c>
      <c r="C66" s="54" t="s">
        <v>335</v>
      </c>
      <c r="D66" s="54" t="s">
        <v>336</v>
      </c>
      <c r="E66" s="54" t="s">
        <v>337</v>
      </c>
      <c r="F66" s="54" t="s">
        <v>338</v>
      </c>
      <c r="G66" s="27" t="s">
        <v>83</v>
      </c>
      <c r="H66" s="27" t="s">
        <v>78</v>
      </c>
      <c r="I66" s="27" t="s">
        <v>74</v>
      </c>
      <c r="J66" s="27" t="s">
        <v>63</v>
      </c>
      <c r="K66" s="27" t="s">
        <v>38</v>
      </c>
      <c r="L66" s="27" t="s">
        <v>39</v>
      </c>
      <c r="M66" s="27" t="s">
        <v>64</v>
      </c>
      <c r="N66" s="27" t="s">
        <v>40</v>
      </c>
      <c r="O66" s="27" t="s">
        <v>66</v>
      </c>
      <c r="P66" s="27" t="s">
        <v>75</v>
      </c>
      <c r="Q66" s="54" t="s">
        <v>339</v>
      </c>
      <c r="R66" s="27" t="s">
        <v>188</v>
      </c>
      <c r="S66" s="27"/>
      <c r="T66" s="51">
        <f>IFERROR(VLOOKUP(G66,[2]Punteggi!$A:$B,2,FALSE),"NR")</f>
        <v>5</v>
      </c>
      <c r="U66" s="51">
        <f>IFERROR(VLOOKUP(H66,[2]Punteggi!$A:$B,2,FALSE),"NR")</f>
        <v>1</v>
      </c>
      <c r="V66" s="51">
        <f>IFERROR(VLOOKUP(I66,[2]Punteggi!$A:$B,2,FALSE),"NR")</f>
        <v>5</v>
      </c>
      <c r="W66" s="51">
        <f>IFERROR(VLOOKUP(J66,[2]Punteggi!$A:$B,2,FALSE),"NR")</f>
        <v>1</v>
      </c>
      <c r="X66" s="51">
        <f>IFERROR(VLOOKUP(K66,[2]Punteggi!$A:$B,2,FALSE),"NR")</f>
        <v>1</v>
      </c>
      <c r="Y66" s="51">
        <f>IFERROR(VLOOKUP(L66,[2]Punteggi!$A:$B,2,FALSE),"NR")</f>
        <v>0</v>
      </c>
      <c r="Z66" s="51">
        <f>IFERROR(VLOOKUP(M66,[2]Punteggi!$A:$B,2,FALSE),"NR")</f>
        <v>3</v>
      </c>
      <c r="AA66" s="51">
        <f>IFERROR(VLOOKUP(N66,[2]Punteggi!$A:$B,2,FALSE),"NR")</f>
        <v>5</v>
      </c>
      <c r="AB66" s="51">
        <f>IFERROR(VLOOKUP(O66,[2]Punteggi!$A:$B,2,FALSE),"NR")</f>
        <v>5</v>
      </c>
      <c r="AC66" s="51">
        <f>IFERROR(VLOOKUP(P66,[2]Punteggi!$A:$B,2,FALSE),"NR")</f>
        <v>4</v>
      </c>
      <c r="AD66" s="52">
        <f t="shared" ref="AD66:AD129" si="4">IFERROR(+AVERAGE($U66,$X66,$Y66,$AA66),"NR")</f>
        <v>1.75</v>
      </c>
      <c r="AE66" s="52">
        <f t="shared" ref="AE66:AE129" si="5">IFERROR(+AVERAGE($T66,$V66,$W66,$Z66,$AB66,$AC66),"NR")</f>
        <v>3.8333333333333335</v>
      </c>
      <c r="AF66" s="52">
        <f t="shared" ref="AF66:AF129" si="6">IFERROR((+AD66*AE66),"NR")</f>
        <v>6.7083333333333339</v>
      </c>
      <c r="AG66" s="35"/>
      <c r="AH66" s="35"/>
      <c r="AI66" s="35"/>
      <c r="AJ66" s="35"/>
      <c r="AP66" s="47"/>
    </row>
    <row r="67" spans="1:50" ht="32.700000000000003" customHeight="1" x14ac:dyDescent="0.3">
      <c r="A67" s="27" t="str">
        <f t="shared" ref="A67:A130" si="7">B67</f>
        <v>AFFARI LEGALI E CONTENZIOSO</v>
      </c>
      <c r="B67" s="58" t="s">
        <v>52</v>
      </c>
      <c r="C67" s="54" t="s">
        <v>340</v>
      </c>
      <c r="D67" s="54" t="s">
        <v>341</v>
      </c>
      <c r="E67" s="54" t="s">
        <v>195</v>
      </c>
      <c r="F67" s="54" t="s">
        <v>342</v>
      </c>
      <c r="G67" s="27" t="s">
        <v>34</v>
      </c>
      <c r="H67" s="27" t="s">
        <v>78</v>
      </c>
      <c r="I67" s="27" t="s">
        <v>74</v>
      </c>
      <c r="J67" s="27" t="s">
        <v>47</v>
      </c>
      <c r="K67" s="27" t="s">
        <v>38</v>
      </c>
      <c r="L67" s="27" t="s">
        <v>38</v>
      </c>
      <c r="M67" s="27" t="s">
        <v>298</v>
      </c>
      <c r="N67" s="27" t="s">
        <v>40</v>
      </c>
      <c r="O67" s="27" t="s">
        <v>66</v>
      </c>
      <c r="P67" s="27" t="s">
        <v>67</v>
      </c>
      <c r="Q67" s="54" t="s">
        <v>343</v>
      </c>
      <c r="R67" s="27" t="s">
        <v>188</v>
      </c>
      <c r="S67" s="27"/>
      <c r="T67" s="51">
        <f>IFERROR(VLOOKUP(G67,[2]Punteggi!$A:$B,2,FALSE),"NR")</f>
        <v>2</v>
      </c>
      <c r="U67" s="51">
        <f>IFERROR(VLOOKUP(H67,[2]Punteggi!$A:$B,2,FALSE),"NR")</f>
        <v>1</v>
      </c>
      <c r="V67" s="51">
        <f>IFERROR(VLOOKUP(I67,[2]Punteggi!$A:$B,2,FALSE),"NR")</f>
        <v>5</v>
      </c>
      <c r="W67" s="51">
        <f>IFERROR(VLOOKUP(J67,[2]Punteggi!$A:$B,2,FALSE),"NR")</f>
        <v>3</v>
      </c>
      <c r="X67" s="51">
        <f>IFERROR(VLOOKUP(K67,[2]Punteggi!$A:$B,2,FALSE),"NR")</f>
        <v>1</v>
      </c>
      <c r="Y67" s="51">
        <f>IFERROR(VLOOKUP(L67,[2]Punteggi!$A:$B,2,FALSE),"NR")</f>
        <v>1</v>
      </c>
      <c r="Z67" s="51">
        <f>IFERROR(VLOOKUP(M67,[2]Punteggi!$A:$B,2,FALSE),"NR")</f>
        <v>1</v>
      </c>
      <c r="AA67" s="51">
        <f>IFERROR(VLOOKUP(N67,[2]Punteggi!$A:$B,2,FALSE),"NR")</f>
        <v>5</v>
      </c>
      <c r="AB67" s="51">
        <f>IFERROR(VLOOKUP(O67,[2]Punteggi!$A:$B,2,FALSE),"NR")</f>
        <v>5</v>
      </c>
      <c r="AC67" s="51">
        <f>IFERROR(VLOOKUP(P67,[2]Punteggi!$A:$B,2,FALSE),"NR")</f>
        <v>2</v>
      </c>
      <c r="AD67" s="52">
        <f t="shared" si="4"/>
        <v>2</v>
      </c>
      <c r="AE67" s="52">
        <f t="shared" si="5"/>
        <v>3</v>
      </c>
      <c r="AF67" s="52">
        <f t="shared" si="6"/>
        <v>6</v>
      </c>
      <c r="AG67" s="35"/>
      <c r="AH67" s="35"/>
      <c r="AI67" s="35"/>
      <c r="AJ67" s="35"/>
      <c r="AK67" s="35"/>
      <c r="AL67" s="35"/>
      <c r="AM67" s="35"/>
      <c r="AN67" s="35"/>
      <c r="AO67" s="35"/>
      <c r="AP67" s="35"/>
      <c r="AQ67" s="35"/>
      <c r="AR67" s="35"/>
      <c r="AS67" s="35"/>
      <c r="AT67" s="35"/>
      <c r="AU67" s="35"/>
      <c r="AV67" s="35"/>
      <c r="AW67" s="35"/>
    </row>
    <row r="68" spans="1:50" ht="32.700000000000003" customHeight="1" x14ac:dyDescent="0.3">
      <c r="A68" s="27" t="str">
        <f t="shared" si="7"/>
        <v xml:space="preserve">PROVVEDIMENTI AMPLIATIVI DELLA SFERA GIURIDICA DEI DESTINATARI PRIVI DI EFFETTO ECONOMICO DIRETTO ED IMMEDIATO PER IL DESTINATARIO  </v>
      </c>
      <c r="B68" s="54" t="s">
        <v>59</v>
      </c>
      <c r="C68" s="54" t="s">
        <v>344</v>
      </c>
      <c r="D68" s="54" t="s">
        <v>345</v>
      </c>
      <c r="E68" s="54" t="s">
        <v>337</v>
      </c>
      <c r="F68" s="54" t="s">
        <v>346</v>
      </c>
      <c r="G68" s="27" t="s">
        <v>297</v>
      </c>
      <c r="H68" s="27" t="s">
        <v>77</v>
      </c>
      <c r="I68" s="27" t="s">
        <v>74</v>
      </c>
      <c r="J68" s="27" t="s">
        <v>47</v>
      </c>
      <c r="K68" s="27" t="s">
        <v>38</v>
      </c>
      <c r="L68" s="27" t="s">
        <v>39</v>
      </c>
      <c r="M68" s="27" t="s">
        <v>64</v>
      </c>
      <c r="N68" s="27" t="s">
        <v>65</v>
      </c>
      <c r="O68" s="27" t="s">
        <v>66</v>
      </c>
      <c r="P68" s="27" t="s">
        <v>67</v>
      </c>
      <c r="Q68" s="54" t="s">
        <v>347</v>
      </c>
      <c r="R68" s="27" t="s">
        <v>188</v>
      </c>
      <c r="S68" s="27"/>
      <c r="T68" s="51">
        <f>IFERROR(VLOOKUP(G68,[2]Punteggi!$A:$B,2,FALSE),"NR")</f>
        <v>4</v>
      </c>
      <c r="U68" s="51">
        <f>IFERROR(VLOOKUP(H68,[2]Punteggi!$A:$B,2,FALSE),"NR")</f>
        <v>2</v>
      </c>
      <c r="V68" s="51">
        <f>IFERROR(VLOOKUP(I68,[2]Punteggi!$A:$B,2,FALSE),"NR")</f>
        <v>5</v>
      </c>
      <c r="W68" s="51">
        <f>IFERROR(VLOOKUP(J68,[2]Punteggi!$A:$B,2,FALSE),"NR")</f>
        <v>3</v>
      </c>
      <c r="X68" s="51">
        <f>IFERROR(VLOOKUP(K68,[2]Punteggi!$A:$B,2,FALSE),"NR")</f>
        <v>1</v>
      </c>
      <c r="Y68" s="51">
        <f>IFERROR(VLOOKUP(L68,[2]Punteggi!$A:$B,2,FALSE),"NR")</f>
        <v>0</v>
      </c>
      <c r="Z68" s="51">
        <f>IFERROR(VLOOKUP(M68,[2]Punteggi!$A:$B,2,FALSE),"NR")</f>
        <v>3</v>
      </c>
      <c r="AA68" s="51">
        <f>IFERROR(VLOOKUP(N68,[2]Punteggi!$A:$B,2,FALSE),"NR")</f>
        <v>4</v>
      </c>
      <c r="AB68" s="51">
        <f>IFERROR(VLOOKUP(O68,[2]Punteggi!$A:$B,2,FALSE),"NR")</f>
        <v>5</v>
      </c>
      <c r="AC68" s="51">
        <f>IFERROR(VLOOKUP(P68,[2]Punteggi!$A:$B,2,FALSE),"NR")</f>
        <v>2</v>
      </c>
      <c r="AD68" s="52">
        <f t="shared" si="4"/>
        <v>1.75</v>
      </c>
      <c r="AE68" s="52">
        <f t="shared" si="5"/>
        <v>3.6666666666666665</v>
      </c>
      <c r="AF68" s="52">
        <f t="shared" si="6"/>
        <v>6.4166666666666661</v>
      </c>
      <c r="AG68" s="35"/>
      <c r="AH68" s="35"/>
      <c r="AI68" s="35"/>
      <c r="AJ68" s="35"/>
      <c r="AP68" s="47"/>
      <c r="AV68" s="35"/>
      <c r="AW68" s="35"/>
    </row>
    <row r="69" spans="1:50" ht="32.700000000000003" customHeight="1" x14ac:dyDescent="0.3">
      <c r="A69" s="27" t="str">
        <f t="shared" si="7"/>
        <v>INFORMAZIONE/COMUNICAZIONE ESTERNA</v>
      </c>
      <c r="B69" s="54" t="s">
        <v>348</v>
      </c>
      <c r="C69" s="54" t="s">
        <v>349</v>
      </c>
      <c r="D69" s="54" t="s">
        <v>350</v>
      </c>
      <c r="E69" s="54" t="s">
        <v>351</v>
      </c>
      <c r="F69" s="54" t="s">
        <v>352</v>
      </c>
      <c r="G69" s="27" t="s">
        <v>83</v>
      </c>
      <c r="H69" s="27" t="s">
        <v>78</v>
      </c>
      <c r="I69" s="27" t="s">
        <v>74</v>
      </c>
      <c r="J69" s="27" t="s">
        <v>63</v>
      </c>
      <c r="K69" s="27" t="s">
        <v>38</v>
      </c>
      <c r="L69" s="27" t="s">
        <v>39</v>
      </c>
      <c r="M69" s="27" t="s">
        <v>64</v>
      </c>
      <c r="N69" s="27" t="s">
        <v>40</v>
      </c>
      <c r="O69" s="27" t="s">
        <v>66</v>
      </c>
      <c r="P69" s="27" t="s">
        <v>220</v>
      </c>
      <c r="Q69" s="62" t="s">
        <v>353</v>
      </c>
      <c r="R69" s="27" t="s">
        <v>188</v>
      </c>
      <c r="S69" s="27"/>
      <c r="T69" s="51">
        <f>IFERROR(VLOOKUP(G69,[2]Punteggi!$A:$B,2,FALSE),"NR")</f>
        <v>5</v>
      </c>
      <c r="U69" s="51">
        <f>IFERROR(VLOOKUP(H69,[2]Punteggi!$A:$B,2,FALSE),"NR")</f>
        <v>1</v>
      </c>
      <c r="V69" s="51">
        <f>IFERROR(VLOOKUP(I69,[2]Punteggi!$A:$B,2,FALSE),"NR")</f>
        <v>5</v>
      </c>
      <c r="W69" s="51">
        <f>IFERROR(VLOOKUP(J69,[2]Punteggi!$A:$B,2,FALSE),"NR")</f>
        <v>1</v>
      </c>
      <c r="X69" s="51">
        <f>IFERROR(VLOOKUP(K69,[2]Punteggi!$A:$B,2,FALSE),"NR")</f>
        <v>1</v>
      </c>
      <c r="Y69" s="51">
        <f>IFERROR(VLOOKUP(L69,[2]Punteggi!$A:$B,2,FALSE),"NR")</f>
        <v>0</v>
      </c>
      <c r="Z69" s="51">
        <f>IFERROR(VLOOKUP(M69,[2]Punteggi!$A:$B,2,FALSE),"NR")</f>
        <v>3</v>
      </c>
      <c r="AA69" s="51">
        <f>IFERROR(VLOOKUP(N69,[2]Punteggi!$A:$B,2,FALSE),"NR")</f>
        <v>5</v>
      </c>
      <c r="AB69" s="51">
        <f>IFERROR(VLOOKUP(O69,[2]Punteggi!$A:$B,2,FALSE),"NR")</f>
        <v>5</v>
      </c>
      <c r="AC69" s="51">
        <f>IFERROR(VLOOKUP(P69,[2]Punteggi!$A:$B,2,FALSE),"NR")</f>
        <v>3</v>
      </c>
      <c r="AD69" s="52">
        <f t="shared" si="4"/>
        <v>1.75</v>
      </c>
      <c r="AE69" s="52">
        <f t="shared" si="5"/>
        <v>3.6666666666666665</v>
      </c>
      <c r="AF69" s="52">
        <f t="shared" si="6"/>
        <v>6.4166666666666661</v>
      </c>
      <c r="AG69" s="35"/>
      <c r="AH69" s="35"/>
      <c r="AI69" s="35"/>
      <c r="AJ69" s="35"/>
      <c r="AP69" s="47"/>
    </row>
    <row r="70" spans="1:50" ht="32.700000000000003" customHeight="1" x14ac:dyDescent="0.3">
      <c r="A70" s="27" t="str">
        <f t="shared" si="7"/>
        <v>INFORMAZIONE/COMUNICAZIONE ESTERNA</v>
      </c>
      <c r="B70" s="54" t="s">
        <v>348</v>
      </c>
      <c r="C70" s="54" t="s">
        <v>354</v>
      </c>
      <c r="D70" s="54" t="s">
        <v>355</v>
      </c>
      <c r="E70" s="54" t="s">
        <v>351</v>
      </c>
      <c r="F70" s="54" t="s">
        <v>356</v>
      </c>
      <c r="G70" s="27" t="s">
        <v>83</v>
      </c>
      <c r="H70" s="27" t="s">
        <v>78</v>
      </c>
      <c r="I70" s="27" t="s">
        <v>74</v>
      </c>
      <c r="J70" s="27" t="s">
        <v>63</v>
      </c>
      <c r="K70" s="27" t="s">
        <v>38</v>
      </c>
      <c r="L70" s="27" t="s">
        <v>39</v>
      </c>
      <c r="M70" s="27" t="s">
        <v>64</v>
      </c>
      <c r="N70" s="27" t="s">
        <v>40</v>
      </c>
      <c r="O70" s="27" t="s">
        <v>66</v>
      </c>
      <c r="P70" s="27" t="s">
        <v>220</v>
      </c>
      <c r="Q70" s="62" t="s">
        <v>353</v>
      </c>
      <c r="R70" s="27" t="s">
        <v>188</v>
      </c>
      <c r="S70" s="27"/>
      <c r="T70" s="51">
        <f>IFERROR(VLOOKUP(G70,[2]Punteggi!$A:$B,2,FALSE),"NR")</f>
        <v>5</v>
      </c>
      <c r="U70" s="51">
        <f>IFERROR(VLOOKUP(H70,[2]Punteggi!$A:$B,2,FALSE),"NR")</f>
        <v>1</v>
      </c>
      <c r="V70" s="51">
        <f>IFERROR(VLOOKUP(I70,[2]Punteggi!$A:$B,2,FALSE),"NR")</f>
        <v>5</v>
      </c>
      <c r="W70" s="51">
        <f>IFERROR(VLOOKUP(J70,[2]Punteggi!$A:$B,2,FALSE),"NR")</f>
        <v>1</v>
      </c>
      <c r="X70" s="51">
        <f>IFERROR(VLOOKUP(K70,[2]Punteggi!$A:$B,2,FALSE),"NR")</f>
        <v>1</v>
      </c>
      <c r="Y70" s="51">
        <f>IFERROR(VLOOKUP(L70,[2]Punteggi!$A:$B,2,FALSE),"NR")</f>
        <v>0</v>
      </c>
      <c r="Z70" s="51">
        <f>IFERROR(VLOOKUP(M70,[2]Punteggi!$A:$B,2,FALSE),"NR")</f>
        <v>3</v>
      </c>
      <c r="AA70" s="51">
        <f>IFERROR(VLOOKUP(N70,[2]Punteggi!$A:$B,2,FALSE),"NR")</f>
        <v>5</v>
      </c>
      <c r="AB70" s="51">
        <f>IFERROR(VLOOKUP(O70,[2]Punteggi!$A:$B,2,FALSE),"NR")</f>
        <v>5</v>
      </c>
      <c r="AC70" s="51">
        <f>IFERROR(VLOOKUP(P70,[2]Punteggi!$A:$B,2,FALSE),"NR")</f>
        <v>3</v>
      </c>
      <c r="AD70" s="52">
        <f t="shared" si="4"/>
        <v>1.75</v>
      </c>
      <c r="AE70" s="52">
        <f t="shared" si="5"/>
        <v>3.6666666666666665</v>
      </c>
      <c r="AF70" s="52">
        <f t="shared" si="6"/>
        <v>6.4166666666666661</v>
      </c>
      <c r="AG70" s="35"/>
      <c r="AH70" s="35"/>
      <c r="AI70" s="35"/>
      <c r="AJ70" s="35"/>
      <c r="AP70" s="47"/>
    </row>
    <row r="71" spans="1:50" s="41" customFormat="1" ht="32.700000000000003" customHeight="1" x14ac:dyDescent="0.3">
      <c r="A71" s="27" t="str">
        <f t="shared" si="7"/>
        <v>INFORMAZIONE/COMUNICAZIONE ESTERNA</v>
      </c>
      <c r="B71" s="54" t="s">
        <v>348</v>
      </c>
      <c r="C71" s="54" t="s">
        <v>354</v>
      </c>
      <c r="D71" s="54" t="s">
        <v>350</v>
      </c>
      <c r="E71" s="54" t="s">
        <v>351</v>
      </c>
      <c r="F71" s="63" t="s">
        <v>817</v>
      </c>
      <c r="G71" s="27" t="s">
        <v>83</v>
      </c>
      <c r="H71" s="27" t="s">
        <v>78</v>
      </c>
      <c r="I71" s="27" t="s">
        <v>74</v>
      </c>
      <c r="J71" s="27" t="s">
        <v>63</v>
      </c>
      <c r="K71" s="27" t="s">
        <v>38</v>
      </c>
      <c r="L71" s="27" t="s">
        <v>39</v>
      </c>
      <c r="M71" s="27" t="s">
        <v>64</v>
      </c>
      <c r="N71" s="27" t="s">
        <v>40</v>
      </c>
      <c r="O71" s="27" t="s">
        <v>66</v>
      </c>
      <c r="P71" s="27" t="s">
        <v>220</v>
      </c>
      <c r="Q71" s="62" t="s">
        <v>357</v>
      </c>
      <c r="R71" s="27" t="s">
        <v>188</v>
      </c>
      <c r="S71" s="27"/>
      <c r="T71" s="51">
        <f>IFERROR(VLOOKUP(G71,[2]Punteggi!$A:$B,2,FALSE),"NR")</f>
        <v>5</v>
      </c>
      <c r="U71" s="51">
        <f>IFERROR(VLOOKUP(H71,[2]Punteggi!$A:$B,2,FALSE),"NR")</f>
        <v>1</v>
      </c>
      <c r="V71" s="51">
        <f>IFERROR(VLOOKUP(I71,[2]Punteggi!$A:$B,2,FALSE),"NR")</f>
        <v>5</v>
      </c>
      <c r="W71" s="51">
        <f>IFERROR(VLOOKUP(J71,[2]Punteggi!$A:$B,2,FALSE),"NR")</f>
        <v>1</v>
      </c>
      <c r="X71" s="51">
        <f>IFERROR(VLOOKUP(K71,[2]Punteggi!$A:$B,2,FALSE),"NR")</f>
        <v>1</v>
      </c>
      <c r="Y71" s="51">
        <f>IFERROR(VLOOKUP(L71,[2]Punteggi!$A:$B,2,FALSE),"NR")</f>
        <v>0</v>
      </c>
      <c r="Z71" s="51">
        <f>IFERROR(VLOOKUP(M71,[2]Punteggi!$A:$B,2,FALSE),"NR")</f>
        <v>3</v>
      </c>
      <c r="AA71" s="51">
        <f>IFERROR(VLOOKUP(N71,[2]Punteggi!$A:$B,2,FALSE),"NR")</f>
        <v>5</v>
      </c>
      <c r="AB71" s="51">
        <f>IFERROR(VLOOKUP(O71,[2]Punteggi!$A:$B,2,FALSE),"NR")</f>
        <v>5</v>
      </c>
      <c r="AC71" s="51">
        <f>IFERROR(VLOOKUP(P71,[2]Punteggi!$A:$B,2,FALSE),"NR")</f>
        <v>3</v>
      </c>
      <c r="AD71" s="52">
        <f t="shared" si="4"/>
        <v>1.75</v>
      </c>
      <c r="AE71" s="52">
        <f t="shared" si="5"/>
        <v>3.6666666666666665</v>
      </c>
      <c r="AF71" s="52">
        <f t="shared" si="6"/>
        <v>6.4166666666666661</v>
      </c>
      <c r="AG71" s="35"/>
      <c r="AH71" s="35"/>
      <c r="AI71" s="35"/>
      <c r="AJ71" s="35"/>
      <c r="AK71" s="47"/>
      <c r="AL71" s="47"/>
      <c r="AM71" s="47"/>
      <c r="AN71" s="47"/>
      <c r="AO71" s="47"/>
      <c r="AP71" s="47"/>
      <c r="AQ71" s="47"/>
      <c r="AR71" s="47"/>
      <c r="AS71" s="47"/>
      <c r="AT71" s="47"/>
      <c r="AU71" s="47"/>
      <c r="AV71" s="47"/>
      <c r="AW71" s="47"/>
      <c r="AX71" s="46"/>
    </row>
    <row r="72" spans="1:50" s="41" customFormat="1" ht="32.700000000000003" customHeight="1" x14ac:dyDescent="0.3">
      <c r="A72" s="27" t="str">
        <f t="shared" si="7"/>
        <v>GESTIONE SEDUTE DEL CONSIGLIO NAZIONALE</v>
      </c>
      <c r="B72" s="54" t="s">
        <v>228</v>
      </c>
      <c r="C72" s="54" t="s">
        <v>358</v>
      </c>
      <c r="D72" s="54" t="s">
        <v>359</v>
      </c>
      <c r="E72" s="54" t="s">
        <v>231</v>
      </c>
      <c r="F72" s="54" t="s">
        <v>360</v>
      </c>
      <c r="G72" s="27" t="s">
        <v>34</v>
      </c>
      <c r="H72" s="27" t="s">
        <v>361</v>
      </c>
      <c r="I72" s="27" t="s">
        <v>74</v>
      </c>
      <c r="J72" s="27" t="s">
        <v>63</v>
      </c>
      <c r="K72" s="27" t="s">
        <v>38</v>
      </c>
      <c r="L72" s="27" t="s">
        <v>39</v>
      </c>
      <c r="M72" s="27" t="s">
        <v>48</v>
      </c>
      <c r="N72" s="27" t="s">
        <v>362</v>
      </c>
      <c r="O72" s="27" t="s">
        <v>66</v>
      </c>
      <c r="P72" s="27" t="s">
        <v>310</v>
      </c>
      <c r="Q72" s="54" t="s">
        <v>363</v>
      </c>
      <c r="R72" s="27" t="s">
        <v>188</v>
      </c>
      <c r="S72" s="50"/>
      <c r="T72" s="51">
        <f>IFERROR(VLOOKUP(G72,[2]Punteggi!$A:$B,2,FALSE),"NR")</f>
        <v>2</v>
      </c>
      <c r="U72" s="51">
        <f>IFERROR(VLOOKUP(H72,[2]Punteggi!$A:$B,2,FALSE),"NR")</f>
        <v>4</v>
      </c>
      <c r="V72" s="51">
        <f>IFERROR(VLOOKUP(I72,[2]Punteggi!$A:$B,2,FALSE),"NR")</f>
        <v>5</v>
      </c>
      <c r="W72" s="51">
        <f>IFERROR(VLOOKUP(J72,[2]Punteggi!$A:$B,2,FALSE),"NR")</f>
        <v>1</v>
      </c>
      <c r="X72" s="51">
        <f>IFERROR(VLOOKUP(K72,[2]Punteggi!$A:$B,2,FALSE),"NR")</f>
        <v>1</v>
      </c>
      <c r="Y72" s="51">
        <f>IFERROR(VLOOKUP(L72,[2]Punteggi!$A:$B,2,FALSE),"NR")</f>
        <v>0</v>
      </c>
      <c r="Z72" s="51">
        <f>IFERROR(VLOOKUP(M72,[2]Punteggi!$A:$B,2,FALSE),"NR")</f>
        <v>5</v>
      </c>
      <c r="AA72" s="51">
        <f>IFERROR(VLOOKUP(N72,[2]Punteggi!$A:$B,2,FALSE),"NR")</f>
        <v>3</v>
      </c>
      <c r="AB72" s="51">
        <f>IFERROR(VLOOKUP(O72,[2]Punteggi!$A:$B,2,FALSE),"NR")</f>
        <v>5</v>
      </c>
      <c r="AC72" s="51">
        <f>IFERROR(VLOOKUP(P72,[2]Punteggi!$A:$B,2,FALSE),"NR")</f>
        <v>1</v>
      </c>
      <c r="AD72" s="52">
        <f t="shared" si="4"/>
        <v>2</v>
      </c>
      <c r="AE72" s="52">
        <f t="shared" si="5"/>
        <v>3.1666666666666665</v>
      </c>
      <c r="AF72" s="52">
        <f t="shared" si="6"/>
        <v>6.333333333333333</v>
      </c>
      <c r="AG72" s="35"/>
      <c r="AH72" s="35"/>
      <c r="AI72" s="35"/>
      <c r="AJ72" s="35"/>
      <c r="AK72" s="47"/>
      <c r="AL72" s="47"/>
      <c r="AM72" s="47"/>
      <c r="AN72" s="47"/>
      <c r="AO72" s="47"/>
      <c r="AP72" s="47"/>
      <c r="AQ72" s="47"/>
      <c r="AR72" s="47"/>
      <c r="AS72" s="47"/>
      <c r="AT72" s="47"/>
      <c r="AU72" s="47"/>
      <c r="AV72" s="35"/>
      <c r="AW72" s="35"/>
    </row>
    <row r="73" spans="1:50" s="41" customFormat="1" ht="32.700000000000003" customHeight="1" x14ac:dyDescent="0.3">
      <c r="A73" s="27" t="str">
        <f t="shared" si="7"/>
        <v>COMMISSIONI E GRUPPI DI LAVORO</v>
      </c>
      <c r="B73" s="54" t="s">
        <v>207</v>
      </c>
      <c r="C73" s="54" t="s">
        <v>364</v>
      </c>
      <c r="D73" s="54" t="s">
        <v>365</v>
      </c>
      <c r="E73" s="54" t="s">
        <v>366</v>
      </c>
      <c r="F73" s="54" t="s">
        <v>367</v>
      </c>
      <c r="G73" s="27" t="s">
        <v>297</v>
      </c>
      <c r="H73" s="27" t="s">
        <v>73</v>
      </c>
      <c r="I73" s="27" t="s">
        <v>74</v>
      </c>
      <c r="J73" s="27" t="s">
        <v>63</v>
      </c>
      <c r="K73" s="27" t="s">
        <v>38</v>
      </c>
      <c r="L73" s="27" t="s">
        <v>39</v>
      </c>
      <c r="M73" s="27" t="s">
        <v>64</v>
      </c>
      <c r="N73" s="27" t="s">
        <v>65</v>
      </c>
      <c r="O73" s="27" t="s">
        <v>66</v>
      </c>
      <c r="P73" s="27" t="s">
        <v>310</v>
      </c>
      <c r="Q73" s="54" t="s">
        <v>368</v>
      </c>
      <c r="R73" s="27" t="s">
        <v>188</v>
      </c>
      <c r="S73" s="50"/>
      <c r="T73" s="51">
        <f>IFERROR(VLOOKUP(G73,[2]Punteggi!$A:$B,2,FALSE),"NR")</f>
        <v>4</v>
      </c>
      <c r="U73" s="51">
        <f>IFERROR(VLOOKUP(H73,[2]Punteggi!$A:$B,2,FALSE),"NR")</f>
        <v>3</v>
      </c>
      <c r="V73" s="51">
        <f>IFERROR(VLOOKUP(I73,[2]Punteggi!$A:$B,2,FALSE),"NR")</f>
        <v>5</v>
      </c>
      <c r="W73" s="51">
        <f>IFERROR(VLOOKUP(J73,[2]Punteggi!$A:$B,2,FALSE),"NR")</f>
        <v>1</v>
      </c>
      <c r="X73" s="51">
        <f>IFERROR(VLOOKUP(K73,[2]Punteggi!$A:$B,2,FALSE),"NR")</f>
        <v>1</v>
      </c>
      <c r="Y73" s="51">
        <f>IFERROR(VLOOKUP(L73,[2]Punteggi!$A:$B,2,FALSE),"NR")</f>
        <v>0</v>
      </c>
      <c r="Z73" s="51">
        <f>IFERROR(VLOOKUP(M73,[2]Punteggi!$A:$B,2,FALSE),"NR")</f>
        <v>3</v>
      </c>
      <c r="AA73" s="51">
        <f>IFERROR(VLOOKUP(N73,[2]Punteggi!$A:$B,2,FALSE),"NR")</f>
        <v>4</v>
      </c>
      <c r="AB73" s="51">
        <f>IFERROR(VLOOKUP(O73,[2]Punteggi!$A:$B,2,FALSE),"NR")</f>
        <v>5</v>
      </c>
      <c r="AC73" s="51">
        <f>IFERROR(VLOOKUP(P73,[2]Punteggi!$A:$B,2,FALSE),"NR")</f>
        <v>1</v>
      </c>
      <c r="AD73" s="52">
        <f t="shared" si="4"/>
        <v>2</v>
      </c>
      <c r="AE73" s="52">
        <f t="shared" si="5"/>
        <v>3.1666666666666665</v>
      </c>
      <c r="AF73" s="52">
        <f t="shared" si="6"/>
        <v>6.333333333333333</v>
      </c>
      <c r="AG73" s="35"/>
      <c r="AH73" s="35"/>
      <c r="AI73" s="35"/>
      <c r="AJ73" s="35"/>
      <c r="AK73" s="47"/>
      <c r="AL73" s="47"/>
      <c r="AM73" s="47"/>
      <c r="AN73" s="47"/>
      <c r="AO73" s="47"/>
      <c r="AP73" s="47"/>
      <c r="AQ73" s="47"/>
      <c r="AR73" s="47"/>
      <c r="AS73" s="47"/>
      <c r="AT73" s="47"/>
      <c r="AU73" s="47"/>
      <c r="AV73" s="35"/>
      <c r="AW73" s="35"/>
    </row>
    <row r="74" spans="1:50" s="41" customFormat="1" ht="32.700000000000003" customHeight="1" x14ac:dyDescent="0.3">
      <c r="A74" s="27" t="str">
        <f t="shared" si="7"/>
        <v>PROVVEDIMENTI AMPLIATIVI DELLA SFERA GIURIDICA DEI DESTINATARI CON EFFETTO ECONOMICO DIRETTO ED IMMEDIATO PER IL DESTINATARIO</v>
      </c>
      <c r="B74" s="58" t="s">
        <v>117</v>
      </c>
      <c r="C74" s="54" t="s">
        <v>369</v>
      </c>
      <c r="D74" s="54" t="s">
        <v>370</v>
      </c>
      <c r="E74" s="54" t="s">
        <v>57</v>
      </c>
      <c r="F74" s="54" t="s">
        <v>371</v>
      </c>
      <c r="G74" s="27" t="s">
        <v>34</v>
      </c>
      <c r="H74" s="27" t="s">
        <v>77</v>
      </c>
      <c r="I74" s="27" t="s">
        <v>74</v>
      </c>
      <c r="J74" s="27" t="s">
        <v>47</v>
      </c>
      <c r="K74" s="27" t="s">
        <v>38</v>
      </c>
      <c r="L74" s="27" t="s">
        <v>39</v>
      </c>
      <c r="M74" s="27" t="s">
        <v>64</v>
      </c>
      <c r="N74" s="27" t="s">
        <v>40</v>
      </c>
      <c r="O74" s="27" t="s">
        <v>66</v>
      </c>
      <c r="P74" s="27" t="s">
        <v>310</v>
      </c>
      <c r="Q74" s="54" t="s">
        <v>372</v>
      </c>
      <c r="R74" s="27" t="s">
        <v>188</v>
      </c>
      <c r="S74" s="27"/>
      <c r="T74" s="51">
        <f>IFERROR(VLOOKUP(G74,[2]Punteggi!$A:$B,2,FALSE),"NR")</f>
        <v>2</v>
      </c>
      <c r="U74" s="51">
        <f>IFERROR(VLOOKUP(H74,[2]Punteggi!$A:$B,2,FALSE),"NR")</f>
        <v>2</v>
      </c>
      <c r="V74" s="51">
        <f>IFERROR(VLOOKUP(I74,[2]Punteggi!$A:$B,2,FALSE),"NR")</f>
        <v>5</v>
      </c>
      <c r="W74" s="51">
        <f>IFERROR(VLOOKUP(J74,[2]Punteggi!$A:$B,2,FALSE),"NR")</f>
        <v>3</v>
      </c>
      <c r="X74" s="51">
        <f>IFERROR(VLOOKUP(K74,[2]Punteggi!$A:$B,2,FALSE),"NR")</f>
        <v>1</v>
      </c>
      <c r="Y74" s="51">
        <f>IFERROR(VLOOKUP(L74,[2]Punteggi!$A:$B,2,FALSE),"NR")</f>
        <v>0</v>
      </c>
      <c r="Z74" s="51">
        <f>IFERROR(VLOOKUP(M74,[2]Punteggi!$A:$B,2,FALSE),"NR")</f>
        <v>3</v>
      </c>
      <c r="AA74" s="51">
        <f>IFERROR(VLOOKUP(N74,[2]Punteggi!$A:$B,2,FALSE),"NR")</f>
        <v>5</v>
      </c>
      <c r="AB74" s="51">
        <f>IFERROR(VLOOKUP(O74,[2]Punteggi!$A:$B,2,FALSE),"NR")</f>
        <v>5</v>
      </c>
      <c r="AC74" s="51">
        <f>IFERROR(VLOOKUP(P74,[2]Punteggi!$A:$B,2,FALSE),"NR")</f>
        <v>1</v>
      </c>
      <c r="AD74" s="52">
        <f t="shared" si="4"/>
        <v>2</v>
      </c>
      <c r="AE74" s="52">
        <f t="shared" si="5"/>
        <v>3.1666666666666665</v>
      </c>
      <c r="AF74" s="52">
        <f t="shared" si="6"/>
        <v>6.333333333333333</v>
      </c>
      <c r="AG74" s="35"/>
      <c r="AH74" s="35"/>
      <c r="AI74" s="35"/>
      <c r="AJ74" s="35"/>
      <c r="AK74" s="47"/>
      <c r="AL74" s="47"/>
      <c r="AM74" s="47"/>
      <c r="AN74" s="47"/>
      <c r="AO74" s="47"/>
      <c r="AP74" s="47"/>
      <c r="AQ74" s="47"/>
      <c r="AR74" s="47"/>
      <c r="AS74" s="47"/>
      <c r="AT74" s="47"/>
      <c r="AU74" s="47"/>
      <c r="AV74" s="35"/>
      <c r="AW74" s="35"/>
    </row>
    <row r="75" spans="1:50" s="41" customFormat="1" ht="32.700000000000003" customHeight="1" x14ac:dyDescent="0.3">
      <c r="A75" s="27" t="str">
        <f t="shared" si="7"/>
        <v>GESTIONE DEL PERSONALE</v>
      </c>
      <c r="B75" s="54" t="s">
        <v>44</v>
      </c>
      <c r="C75" s="54" t="s">
        <v>373</v>
      </c>
      <c r="D75" s="54" t="s">
        <v>374</v>
      </c>
      <c r="E75" s="54" t="s">
        <v>303</v>
      </c>
      <c r="F75" s="54" t="s">
        <v>375</v>
      </c>
      <c r="G75" s="27" t="s">
        <v>34</v>
      </c>
      <c r="H75" s="27" t="s">
        <v>35</v>
      </c>
      <c r="I75" s="27" t="s">
        <v>36</v>
      </c>
      <c r="J75" s="27" t="s">
        <v>63</v>
      </c>
      <c r="K75" s="27" t="s">
        <v>38</v>
      </c>
      <c r="L75" s="27" t="s">
        <v>39</v>
      </c>
      <c r="M75" s="27" t="s">
        <v>64</v>
      </c>
      <c r="N75" s="27" t="s">
        <v>65</v>
      </c>
      <c r="O75" s="27" t="s">
        <v>66</v>
      </c>
      <c r="P75" s="27" t="s">
        <v>67</v>
      </c>
      <c r="Q75" s="54" t="s">
        <v>376</v>
      </c>
      <c r="R75" s="27" t="s">
        <v>188</v>
      </c>
      <c r="S75" s="27"/>
      <c r="T75" s="51">
        <f>IFERROR(VLOOKUP(G75,[2]Punteggi!$A:$B,2,FALSE),"NR")</f>
        <v>2</v>
      </c>
      <c r="U75" s="51">
        <f>IFERROR(VLOOKUP(H75,[2]Punteggi!$A:$B,2,FALSE),"NR")</f>
        <v>5</v>
      </c>
      <c r="V75" s="51">
        <f>IFERROR(VLOOKUP(I75,[2]Punteggi!$A:$B,2,FALSE),"NR")</f>
        <v>2</v>
      </c>
      <c r="W75" s="51">
        <f>IFERROR(VLOOKUP(J75,[2]Punteggi!$A:$B,2,FALSE),"NR")</f>
        <v>1</v>
      </c>
      <c r="X75" s="51">
        <f>IFERROR(VLOOKUP(K75,[2]Punteggi!$A:$B,2,FALSE),"NR")</f>
        <v>1</v>
      </c>
      <c r="Y75" s="51">
        <f>IFERROR(VLOOKUP(L75,[2]Punteggi!$A:$B,2,FALSE),"NR")</f>
        <v>0</v>
      </c>
      <c r="Z75" s="51">
        <f>IFERROR(VLOOKUP(M75,[2]Punteggi!$A:$B,2,FALSE),"NR")</f>
        <v>3</v>
      </c>
      <c r="AA75" s="51">
        <f>IFERROR(VLOOKUP(N75,[2]Punteggi!$A:$B,2,FALSE),"NR")</f>
        <v>4</v>
      </c>
      <c r="AB75" s="51">
        <f>IFERROR(VLOOKUP(O75,[2]Punteggi!$A:$B,2,FALSE),"NR")</f>
        <v>5</v>
      </c>
      <c r="AC75" s="51">
        <f>IFERROR(VLOOKUP(P75,[2]Punteggi!$A:$B,2,FALSE),"NR")</f>
        <v>2</v>
      </c>
      <c r="AD75" s="52">
        <f t="shared" si="4"/>
        <v>2.5</v>
      </c>
      <c r="AE75" s="52">
        <f t="shared" si="5"/>
        <v>2.5</v>
      </c>
      <c r="AF75" s="52">
        <f t="shared" si="6"/>
        <v>6.25</v>
      </c>
      <c r="AG75" s="35"/>
      <c r="AH75" s="35"/>
      <c r="AI75" s="35"/>
      <c r="AJ75" s="35"/>
      <c r="AK75" s="47"/>
      <c r="AL75" s="47"/>
      <c r="AM75" s="47"/>
      <c r="AN75" s="47"/>
      <c r="AO75" s="47"/>
      <c r="AP75" s="47"/>
      <c r="AQ75" s="47"/>
      <c r="AR75" s="47"/>
      <c r="AS75" s="47"/>
      <c r="AT75" s="47"/>
      <c r="AU75" s="47"/>
      <c r="AV75" s="35"/>
      <c r="AW75" s="35"/>
    </row>
    <row r="76" spans="1:50" s="41" customFormat="1" ht="32.700000000000003" customHeight="1" x14ac:dyDescent="0.3">
      <c r="A76" s="27" t="str">
        <f t="shared" si="7"/>
        <v>RELAZIONI ISTITUZIONALI INTERNAZIONALI</v>
      </c>
      <c r="B76" s="58" t="s">
        <v>257</v>
      </c>
      <c r="C76" s="54" t="s">
        <v>377</v>
      </c>
      <c r="D76" s="54" t="s">
        <v>378</v>
      </c>
      <c r="E76" s="54" t="s">
        <v>379</v>
      </c>
      <c r="F76" s="54" t="s">
        <v>380</v>
      </c>
      <c r="G76" s="27" t="s">
        <v>297</v>
      </c>
      <c r="H76" s="27" t="s">
        <v>78</v>
      </c>
      <c r="I76" s="27" t="s">
        <v>74</v>
      </c>
      <c r="J76" s="27" t="s">
        <v>63</v>
      </c>
      <c r="K76" s="27" t="s">
        <v>38</v>
      </c>
      <c r="L76" s="27" t="s">
        <v>39</v>
      </c>
      <c r="M76" s="27" t="s">
        <v>64</v>
      </c>
      <c r="N76" s="27" t="s">
        <v>40</v>
      </c>
      <c r="O76" s="27" t="s">
        <v>66</v>
      </c>
      <c r="P76" s="27" t="s">
        <v>220</v>
      </c>
      <c r="Q76" s="54" t="s">
        <v>381</v>
      </c>
      <c r="R76" s="27" t="s">
        <v>188</v>
      </c>
      <c r="S76" s="27"/>
      <c r="T76" s="51">
        <f>IFERROR(VLOOKUP(G76,[2]Punteggi!$A:$B,2,FALSE),"NR")</f>
        <v>4</v>
      </c>
      <c r="U76" s="51">
        <f>IFERROR(VLOOKUP(H76,[2]Punteggi!$A:$B,2,FALSE),"NR")</f>
        <v>1</v>
      </c>
      <c r="V76" s="51">
        <f>IFERROR(VLOOKUP(I76,[2]Punteggi!$A:$B,2,FALSE),"NR")</f>
        <v>5</v>
      </c>
      <c r="W76" s="51">
        <f>IFERROR(VLOOKUP(J76,[2]Punteggi!$A:$B,2,FALSE),"NR")</f>
        <v>1</v>
      </c>
      <c r="X76" s="51">
        <f>IFERROR(VLOOKUP(K76,[2]Punteggi!$A:$B,2,FALSE),"NR")</f>
        <v>1</v>
      </c>
      <c r="Y76" s="51">
        <f>IFERROR(VLOOKUP(L76,[2]Punteggi!$A:$B,2,FALSE),"NR")</f>
        <v>0</v>
      </c>
      <c r="Z76" s="51">
        <f>IFERROR(VLOOKUP(M76,[2]Punteggi!$A:$B,2,FALSE),"NR")</f>
        <v>3</v>
      </c>
      <c r="AA76" s="51">
        <f>IFERROR(VLOOKUP(N76,[2]Punteggi!$A:$B,2,FALSE),"NR")</f>
        <v>5</v>
      </c>
      <c r="AB76" s="51">
        <f>IFERROR(VLOOKUP(O76,[2]Punteggi!$A:$B,2,FALSE),"NR")</f>
        <v>5</v>
      </c>
      <c r="AC76" s="51">
        <f>IFERROR(VLOOKUP(P76,[2]Punteggi!$A:$B,2,FALSE),"NR")</f>
        <v>3</v>
      </c>
      <c r="AD76" s="52">
        <f t="shared" si="4"/>
        <v>1.75</v>
      </c>
      <c r="AE76" s="52">
        <f t="shared" si="5"/>
        <v>3.5</v>
      </c>
      <c r="AF76" s="52">
        <f t="shared" si="6"/>
        <v>6.125</v>
      </c>
      <c r="AG76" s="35"/>
      <c r="AH76" s="35"/>
      <c r="AI76" s="35"/>
      <c r="AJ76" s="35"/>
      <c r="AK76" s="47"/>
      <c r="AL76" s="47"/>
      <c r="AM76" s="47"/>
      <c r="AN76" s="47"/>
      <c r="AO76" s="47"/>
      <c r="AP76" s="47"/>
      <c r="AQ76" s="47"/>
      <c r="AR76" s="47"/>
      <c r="AS76" s="47"/>
      <c r="AT76" s="47"/>
      <c r="AU76" s="47"/>
      <c r="AV76" s="35"/>
      <c r="AW76" s="35"/>
    </row>
    <row r="77" spans="1:50" s="41" customFormat="1" ht="32.700000000000003" customHeight="1" x14ac:dyDescent="0.3">
      <c r="A77" s="27" t="str">
        <f t="shared" si="7"/>
        <v>ANTICORRUZIONE</v>
      </c>
      <c r="B77" s="58" t="s">
        <v>135</v>
      </c>
      <c r="C77" s="54" t="s">
        <v>382</v>
      </c>
      <c r="D77" s="54" t="s">
        <v>383</v>
      </c>
      <c r="E77" s="54" t="s">
        <v>296</v>
      </c>
      <c r="F77" s="54" t="s">
        <v>322</v>
      </c>
      <c r="G77" s="27" t="s">
        <v>34</v>
      </c>
      <c r="H77" s="27" t="s">
        <v>78</v>
      </c>
      <c r="I77" s="27" t="s">
        <v>36</v>
      </c>
      <c r="J77" s="27" t="s">
        <v>63</v>
      </c>
      <c r="K77" s="27" t="s">
        <v>38</v>
      </c>
      <c r="L77" s="27" t="s">
        <v>39</v>
      </c>
      <c r="M77" s="27" t="s">
        <v>298</v>
      </c>
      <c r="N77" s="27" t="s">
        <v>384</v>
      </c>
      <c r="O77" s="27" t="s">
        <v>41</v>
      </c>
      <c r="P77" s="27" t="s">
        <v>42</v>
      </c>
      <c r="Q77" s="54" t="s">
        <v>240</v>
      </c>
      <c r="R77" s="27" t="s">
        <v>188</v>
      </c>
      <c r="S77" s="27"/>
      <c r="T77" s="56">
        <v>4</v>
      </c>
      <c r="U77" s="56">
        <f>IFERROR(VLOOKUP(H77,[2]Punteggi!$A:$B,2,FALSE),"NR")</f>
        <v>1</v>
      </c>
      <c r="V77" s="56">
        <v>5</v>
      </c>
      <c r="W77" s="56">
        <f>IFERROR(VLOOKUP(J77,[2]Punteggi!$A:$B,2,FALSE),"NR")</f>
        <v>1</v>
      </c>
      <c r="X77" s="56">
        <f>IFERROR(VLOOKUP(K77,[2]Punteggi!$A:$B,2,FALSE),"NR")</f>
        <v>1</v>
      </c>
      <c r="Y77" s="56">
        <f>IFERROR(VLOOKUP(L77,[2]Punteggi!$A:$B,2,FALSE),"NR")</f>
        <v>0</v>
      </c>
      <c r="Z77" s="56">
        <f>IFERROR(VLOOKUP(M77,[2]Punteggi!$A:$B,2,FALSE),"NR")</f>
        <v>1</v>
      </c>
      <c r="AA77" s="56">
        <v>5</v>
      </c>
      <c r="AB77" s="56">
        <v>5</v>
      </c>
      <c r="AC77" s="56">
        <f>IFERROR(VLOOKUP(P77,[2]Punteggi!$A:$B,2,FALSE),"NR")</f>
        <v>5</v>
      </c>
      <c r="AD77" s="57">
        <f t="shared" si="4"/>
        <v>1.75</v>
      </c>
      <c r="AE77" s="57">
        <f t="shared" si="5"/>
        <v>3.5</v>
      </c>
      <c r="AF77" s="52">
        <f t="shared" si="6"/>
        <v>6.125</v>
      </c>
      <c r="AG77" s="47"/>
      <c r="AH77" s="47"/>
      <c r="AI77" s="47"/>
      <c r="AJ77" s="47"/>
      <c r="AK77" s="47"/>
      <c r="AL77" s="47"/>
      <c r="AM77" s="47"/>
      <c r="AN77" s="47"/>
      <c r="AO77" s="47"/>
      <c r="AP77" s="47"/>
      <c r="AQ77" s="47"/>
      <c r="AR77" s="47"/>
      <c r="AS77" s="47"/>
      <c r="AT77" s="47"/>
      <c r="AU77" s="47"/>
      <c r="AV77" s="47"/>
      <c r="AW77" s="47"/>
    </row>
    <row r="78" spans="1:50" s="41" customFormat="1" ht="32.700000000000003" customHeight="1" x14ac:dyDescent="0.3">
      <c r="A78" s="27" t="str">
        <f t="shared" si="7"/>
        <v>TRASPARENZA</v>
      </c>
      <c r="B78" s="58" t="s">
        <v>385</v>
      </c>
      <c r="C78" s="54" t="s">
        <v>386</v>
      </c>
      <c r="D78" s="54" t="s">
        <v>387</v>
      </c>
      <c r="E78" s="54" t="s">
        <v>296</v>
      </c>
      <c r="F78" s="54" t="s">
        <v>322</v>
      </c>
      <c r="G78" s="27" t="s">
        <v>34</v>
      </c>
      <c r="H78" s="27" t="s">
        <v>78</v>
      </c>
      <c r="I78" s="27" t="s">
        <v>74</v>
      </c>
      <c r="J78" s="27" t="s">
        <v>63</v>
      </c>
      <c r="K78" s="27" t="s">
        <v>38</v>
      </c>
      <c r="L78" s="27" t="s">
        <v>39</v>
      </c>
      <c r="M78" s="27" t="s">
        <v>298</v>
      </c>
      <c r="N78" s="27" t="s">
        <v>384</v>
      </c>
      <c r="O78" s="27" t="s">
        <v>41</v>
      </c>
      <c r="P78" s="27" t="s">
        <v>67</v>
      </c>
      <c r="Q78" s="54" t="s">
        <v>240</v>
      </c>
      <c r="R78" s="27" t="s">
        <v>188</v>
      </c>
      <c r="S78" s="27"/>
      <c r="T78" s="56">
        <v>4</v>
      </c>
      <c r="U78" s="56">
        <f>IFERROR(VLOOKUP(H78,[2]Punteggi!$A:$B,2,FALSE),"NR")</f>
        <v>1</v>
      </c>
      <c r="V78" s="56">
        <v>5</v>
      </c>
      <c r="W78" s="56">
        <f>IFERROR(VLOOKUP(J78,[2]Punteggi!$A:$B,2,FALSE),"NR")</f>
        <v>1</v>
      </c>
      <c r="X78" s="56">
        <f>IFERROR(VLOOKUP(K78,[2]Punteggi!$A:$B,2,FALSE),"NR")</f>
        <v>1</v>
      </c>
      <c r="Y78" s="56">
        <f>IFERROR(VLOOKUP(L78,[2]Punteggi!$A:$B,2,FALSE),"NR")</f>
        <v>0</v>
      </c>
      <c r="Z78" s="56">
        <f>IFERROR(VLOOKUP(M78,[2]Punteggi!$A:$B,2,FALSE),"NR")</f>
        <v>1</v>
      </c>
      <c r="AA78" s="56">
        <v>5</v>
      </c>
      <c r="AB78" s="56">
        <v>5</v>
      </c>
      <c r="AC78" s="56">
        <v>5</v>
      </c>
      <c r="AD78" s="57">
        <f t="shared" si="4"/>
        <v>1.75</v>
      </c>
      <c r="AE78" s="57">
        <f t="shared" si="5"/>
        <v>3.5</v>
      </c>
      <c r="AF78" s="52">
        <f t="shared" si="6"/>
        <v>6.125</v>
      </c>
      <c r="AG78" s="47"/>
      <c r="AH78" s="47"/>
      <c r="AI78" s="47"/>
      <c r="AJ78" s="47"/>
      <c r="AK78" s="47"/>
      <c r="AL78" s="47"/>
      <c r="AM78" s="47"/>
      <c r="AN78" s="47"/>
      <c r="AO78" s="47"/>
      <c r="AP78" s="64" t="s">
        <v>388</v>
      </c>
      <c r="AQ78" s="47"/>
      <c r="AR78" s="47"/>
      <c r="AS78" s="47"/>
      <c r="AT78" s="47"/>
      <c r="AU78" s="47"/>
      <c r="AV78" s="47"/>
      <c r="AW78" s="47"/>
    </row>
    <row r="79" spans="1:50" s="41" customFormat="1" ht="55.8" customHeight="1" x14ac:dyDescent="0.3">
      <c r="A79" s="27" t="str">
        <f t="shared" si="7"/>
        <v>CONTROLLO ANALOGO</v>
      </c>
      <c r="B79" s="58" t="s">
        <v>55</v>
      </c>
      <c r="C79" s="54" t="s">
        <v>89</v>
      </c>
      <c r="D79" s="55" t="s">
        <v>96</v>
      </c>
      <c r="E79" s="54" t="s">
        <v>54</v>
      </c>
      <c r="F79" s="54" t="s">
        <v>97</v>
      </c>
      <c r="G79" s="27" t="s">
        <v>34</v>
      </c>
      <c r="H79" s="27" t="s">
        <v>77</v>
      </c>
      <c r="I79" s="27" t="s">
        <v>74</v>
      </c>
      <c r="J79" s="27" t="s">
        <v>47</v>
      </c>
      <c r="K79" s="27" t="s">
        <v>38</v>
      </c>
      <c r="L79" s="27" t="s">
        <v>39</v>
      </c>
      <c r="M79" s="27" t="s">
        <v>48</v>
      </c>
      <c r="N79" s="27" t="s">
        <v>40</v>
      </c>
      <c r="O79" s="27" t="s">
        <v>41</v>
      </c>
      <c r="P79" s="27" t="s">
        <v>42</v>
      </c>
      <c r="Q79" s="54" t="s">
        <v>98</v>
      </c>
      <c r="R79" s="27" t="s">
        <v>188</v>
      </c>
      <c r="S79" s="27"/>
      <c r="T79" s="56">
        <f>IFERROR(VLOOKUP(G79,[2]Punteggi!$A:$B,2,FALSE),"NR")</f>
        <v>2</v>
      </c>
      <c r="U79" s="56">
        <f>IFERROR(VLOOKUP(H79,[2]Punteggi!$A:$B,2,FALSE),"NR")</f>
        <v>2</v>
      </c>
      <c r="V79" s="56">
        <f>IFERROR(VLOOKUP(I79,[2]Punteggi!$A:$B,2,FALSE),"NR")</f>
        <v>5</v>
      </c>
      <c r="W79" s="56">
        <f>IFERROR(VLOOKUP(J79,[2]Punteggi!$A:$B,2,FALSE),"NR")</f>
        <v>3</v>
      </c>
      <c r="X79" s="56">
        <f>IFERROR(VLOOKUP(K79,[2]Punteggi!$A:$B,2,FALSE),"NR")</f>
        <v>1</v>
      </c>
      <c r="Y79" s="56">
        <f>IFERROR(VLOOKUP(L79,[2]Punteggi!$A:$B,2,FALSE),"NR")</f>
        <v>0</v>
      </c>
      <c r="Z79" s="56">
        <f>IFERROR(VLOOKUP(M79,[2]Punteggi!$A:$B,2,FALSE),"NR")</f>
        <v>5</v>
      </c>
      <c r="AA79" s="56">
        <f>IFERROR(VLOOKUP(N79,[2]Punteggi!$A:$B,2,FALSE),"NR")</f>
        <v>5</v>
      </c>
      <c r="AB79" s="56">
        <f>IFERROR(VLOOKUP(O79,[2]Punteggi!$A:$B,2,FALSE),"NR")</f>
        <v>1</v>
      </c>
      <c r="AC79" s="56">
        <v>2</v>
      </c>
      <c r="AD79" s="57">
        <f t="shared" si="4"/>
        <v>2</v>
      </c>
      <c r="AE79" s="57">
        <f t="shared" si="5"/>
        <v>3</v>
      </c>
      <c r="AF79" s="52">
        <f t="shared" si="6"/>
        <v>6</v>
      </c>
      <c r="AG79" s="35"/>
      <c r="AH79" s="35"/>
      <c r="AI79" s="35"/>
      <c r="AJ79" s="35"/>
      <c r="AK79" s="47"/>
      <c r="AL79" s="47"/>
      <c r="AM79" s="47"/>
      <c r="AN79" s="47"/>
      <c r="AO79" s="47"/>
      <c r="AP79" s="47"/>
      <c r="AQ79" s="47"/>
      <c r="AR79" s="47"/>
      <c r="AS79" s="47"/>
      <c r="AT79" s="47"/>
      <c r="AU79" s="47"/>
      <c r="AV79" s="47"/>
      <c r="AW79" s="47"/>
      <c r="AX79" s="46"/>
    </row>
    <row r="80" spans="1:50" s="41" customFormat="1" ht="32.700000000000003" customHeight="1" x14ac:dyDescent="0.3">
      <c r="A80" s="27" t="str">
        <f t="shared" si="7"/>
        <v>GESTIONE DELLE ENTRATE DELLE SPESE E DEL PATRIMONIO</v>
      </c>
      <c r="B80" s="54" t="s">
        <v>58</v>
      </c>
      <c r="C80" s="54" t="s">
        <v>389</v>
      </c>
      <c r="D80" s="54" t="s">
        <v>390</v>
      </c>
      <c r="E80" s="54" t="s">
        <v>329</v>
      </c>
      <c r="F80" s="54" t="s">
        <v>391</v>
      </c>
      <c r="G80" s="27" t="s">
        <v>34</v>
      </c>
      <c r="H80" s="27" t="s">
        <v>77</v>
      </c>
      <c r="I80" s="27" t="s">
        <v>74</v>
      </c>
      <c r="J80" s="27" t="s">
        <v>63</v>
      </c>
      <c r="K80" s="27" t="s">
        <v>38</v>
      </c>
      <c r="L80" s="27" t="s">
        <v>39</v>
      </c>
      <c r="M80" s="27" t="s">
        <v>48</v>
      </c>
      <c r="N80" s="27" t="s">
        <v>65</v>
      </c>
      <c r="O80" s="27" t="s">
        <v>66</v>
      </c>
      <c r="P80" s="27" t="s">
        <v>220</v>
      </c>
      <c r="Q80" s="54" t="s">
        <v>392</v>
      </c>
      <c r="R80" s="27" t="s">
        <v>188</v>
      </c>
      <c r="S80" s="50"/>
      <c r="T80" s="51">
        <f>IFERROR(VLOOKUP(G80,[2]Punteggi!$A:$B,2,FALSE),"NR")</f>
        <v>2</v>
      </c>
      <c r="U80" s="51">
        <f>IFERROR(VLOOKUP(H80,[2]Punteggi!$A:$B,2,FALSE),"NR")</f>
        <v>2</v>
      </c>
      <c r="V80" s="51">
        <f>IFERROR(VLOOKUP(I80,[2]Punteggi!$A:$B,2,FALSE),"NR")</f>
        <v>5</v>
      </c>
      <c r="W80" s="51">
        <f>IFERROR(VLOOKUP(J80,[2]Punteggi!$A:$B,2,FALSE),"NR")</f>
        <v>1</v>
      </c>
      <c r="X80" s="51">
        <f>IFERROR(VLOOKUP(K80,[2]Punteggi!$A:$B,2,FALSE),"NR")</f>
        <v>1</v>
      </c>
      <c r="Y80" s="51">
        <f>IFERROR(VLOOKUP(L80,[2]Punteggi!$A:$B,2,FALSE),"NR")</f>
        <v>0</v>
      </c>
      <c r="Z80" s="51">
        <f>IFERROR(VLOOKUP(M80,[2]Punteggi!$A:$B,2,FALSE),"NR")</f>
        <v>5</v>
      </c>
      <c r="AA80" s="51">
        <f>IFERROR(VLOOKUP(N80,[2]Punteggi!$A:$B,2,FALSE),"NR")</f>
        <v>4</v>
      </c>
      <c r="AB80" s="51">
        <f>IFERROR(VLOOKUP(O80,[2]Punteggi!$A:$B,2,FALSE),"NR")</f>
        <v>5</v>
      </c>
      <c r="AC80" s="51">
        <f>IFERROR(VLOOKUP(P80,[2]Punteggi!$A:$B,2,FALSE),"NR")</f>
        <v>3</v>
      </c>
      <c r="AD80" s="52">
        <f t="shared" si="4"/>
        <v>1.75</v>
      </c>
      <c r="AE80" s="52">
        <f t="shared" si="5"/>
        <v>3.5</v>
      </c>
      <c r="AF80" s="52">
        <f t="shared" si="6"/>
        <v>6.125</v>
      </c>
      <c r="AG80" s="35"/>
      <c r="AH80" s="35"/>
      <c r="AI80" s="35"/>
      <c r="AJ80" s="35"/>
      <c r="AK80" s="35"/>
      <c r="AL80" s="35"/>
      <c r="AM80" s="35"/>
      <c r="AN80" s="35"/>
      <c r="AO80" s="35"/>
      <c r="AP80" s="35"/>
      <c r="AQ80" s="35"/>
      <c r="AR80" s="35"/>
      <c r="AS80" s="35"/>
      <c r="AT80" s="35"/>
      <c r="AU80" s="35"/>
      <c r="AV80" s="35"/>
      <c r="AW80" s="35"/>
    </row>
    <row r="81" spans="1:49" s="41" customFormat="1" ht="32.700000000000003" customHeight="1" x14ac:dyDescent="0.3">
      <c r="A81" s="27" t="str">
        <f t="shared" si="7"/>
        <v>SISTEMI INFORMATIVI</v>
      </c>
      <c r="B81" s="54" t="s">
        <v>142</v>
      </c>
      <c r="C81" s="54" t="s">
        <v>393</v>
      </c>
      <c r="D81" s="54" t="s">
        <v>394</v>
      </c>
      <c r="E81" s="54" t="s">
        <v>329</v>
      </c>
      <c r="F81" s="54" t="s">
        <v>395</v>
      </c>
      <c r="G81" s="27" t="s">
        <v>83</v>
      </c>
      <c r="H81" s="27" t="s">
        <v>77</v>
      </c>
      <c r="I81" s="27" t="s">
        <v>36</v>
      </c>
      <c r="J81" s="27" t="s">
        <v>63</v>
      </c>
      <c r="K81" s="27" t="s">
        <v>38</v>
      </c>
      <c r="L81" s="27" t="s">
        <v>39</v>
      </c>
      <c r="M81" s="27" t="s">
        <v>48</v>
      </c>
      <c r="N81" s="27" t="s">
        <v>65</v>
      </c>
      <c r="O81" s="27" t="s">
        <v>66</v>
      </c>
      <c r="P81" s="27" t="s">
        <v>220</v>
      </c>
      <c r="Q81" s="54" t="s">
        <v>396</v>
      </c>
      <c r="R81" s="27" t="s">
        <v>188</v>
      </c>
      <c r="S81" s="50"/>
      <c r="T81" s="51">
        <f>IFERROR(VLOOKUP(G81,[2]Punteggi!$A:$B,2,FALSE),"NR")</f>
        <v>5</v>
      </c>
      <c r="U81" s="51">
        <f>IFERROR(VLOOKUP(H81,[2]Punteggi!$A:$B,2,FALSE),"NR")</f>
        <v>2</v>
      </c>
      <c r="V81" s="51">
        <f>IFERROR(VLOOKUP(I81,[2]Punteggi!$A:$B,2,FALSE),"NR")</f>
        <v>2</v>
      </c>
      <c r="W81" s="51">
        <f>IFERROR(VLOOKUP(J81,[2]Punteggi!$A:$B,2,FALSE),"NR")</f>
        <v>1</v>
      </c>
      <c r="X81" s="51">
        <f>IFERROR(VLOOKUP(K81,[2]Punteggi!$A:$B,2,FALSE),"NR")</f>
        <v>1</v>
      </c>
      <c r="Y81" s="51">
        <f>IFERROR(VLOOKUP(L81,[2]Punteggi!$A:$B,2,FALSE),"NR")</f>
        <v>0</v>
      </c>
      <c r="Z81" s="51">
        <f>IFERROR(VLOOKUP(M81,[2]Punteggi!$A:$B,2,FALSE),"NR")</f>
        <v>5</v>
      </c>
      <c r="AA81" s="51">
        <f>IFERROR(VLOOKUP(N81,[2]Punteggi!$A:$B,2,FALSE),"NR")</f>
        <v>4</v>
      </c>
      <c r="AB81" s="51">
        <f>IFERROR(VLOOKUP(O81,[2]Punteggi!$A:$B,2,FALSE),"NR")</f>
        <v>5</v>
      </c>
      <c r="AC81" s="51">
        <f>IFERROR(VLOOKUP(P81,[2]Punteggi!$A:$B,2,FALSE),"NR")</f>
        <v>3</v>
      </c>
      <c r="AD81" s="52">
        <f t="shared" si="4"/>
        <v>1.75</v>
      </c>
      <c r="AE81" s="52">
        <f t="shared" si="5"/>
        <v>3.5</v>
      </c>
      <c r="AF81" s="52">
        <f t="shared" si="6"/>
        <v>6.125</v>
      </c>
      <c r="AG81" s="35"/>
      <c r="AH81" s="35"/>
      <c r="AI81" s="35"/>
      <c r="AJ81" s="35"/>
      <c r="AK81" s="35"/>
      <c r="AL81" s="35"/>
      <c r="AM81" s="35"/>
      <c r="AN81" s="35"/>
      <c r="AO81" s="35"/>
      <c r="AP81" s="35"/>
      <c r="AQ81" s="35"/>
      <c r="AR81" s="35"/>
      <c r="AS81" s="35"/>
      <c r="AT81" s="35"/>
      <c r="AU81" s="35"/>
      <c r="AV81" s="35"/>
      <c r="AW81" s="35"/>
    </row>
    <row r="82" spans="1:49" s="41" customFormat="1" ht="40.5" customHeight="1" x14ac:dyDescent="0.3">
      <c r="A82" s="27" t="str">
        <f t="shared" si="7"/>
        <v>CONTRATTI PUBBLICI</v>
      </c>
      <c r="B82" s="54" t="s">
        <v>68</v>
      </c>
      <c r="C82" s="54" t="s">
        <v>397</v>
      </c>
      <c r="D82" s="54" t="s">
        <v>398</v>
      </c>
      <c r="E82" s="54" t="s">
        <v>161</v>
      </c>
      <c r="F82" s="54" t="s">
        <v>91</v>
      </c>
      <c r="G82" s="27" t="s">
        <v>34</v>
      </c>
      <c r="H82" s="27" t="s">
        <v>77</v>
      </c>
      <c r="I82" s="27" t="s">
        <v>74</v>
      </c>
      <c r="J82" s="27" t="s">
        <v>63</v>
      </c>
      <c r="K82" s="27" t="s">
        <v>38</v>
      </c>
      <c r="L82" s="27" t="s">
        <v>39</v>
      </c>
      <c r="M82" s="27" t="s">
        <v>48</v>
      </c>
      <c r="N82" s="27" t="s">
        <v>65</v>
      </c>
      <c r="O82" s="27" t="s">
        <v>66</v>
      </c>
      <c r="P82" s="27" t="s">
        <v>220</v>
      </c>
      <c r="Q82" s="54" t="s">
        <v>399</v>
      </c>
      <c r="R82" s="27" t="s">
        <v>188</v>
      </c>
      <c r="S82" s="50"/>
      <c r="T82" s="51">
        <f>IFERROR(VLOOKUP(G82,[2]Punteggi!$A:$B,2,FALSE),"NR")</f>
        <v>2</v>
      </c>
      <c r="U82" s="51">
        <f>IFERROR(VLOOKUP(H82,[2]Punteggi!$A:$B,2,FALSE),"NR")</f>
        <v>2</v>
      </c>
      <c r="V82" s="51">
        <f>IFERROR(VLOOKUP(I82,[2]Punteggi!$A:$B,2,FALSE),"NR")</f>
        <v>5</v>
      </c>
      <c r="W82" s="51">
        <f>IFERROR(VLOOKUP(J82,[2]Punteggi!$A:$B,2,FALSE),"NR")</f>
        <v>1</v>
      </c>
      <c r="X82" s="51">
        <f>IFERROR(VLOOKUP(K82,[2]Punteggi!$A:$B,2,FALSE),"NR")</f>
        <v>1</v>
      </c>
      <c r="Y82" s="51">
        <f>IFERROR(VLOOKUP(L82,[2]Punteggi!$A:$B,2,FALSE),"NR")</f>
        <v>0</v>
      </c>
      <c r="Z82" s="51">
        <f>IFERROR(VLOOKUP(M82,[2]Punteggi!$A:$B,2,FALSE),"NR")</f>
        <v>5</v>
      </c>
      <c r="AA82" s="51">
        <f>IFERROR(VLOOKUP(N82,[2]Punteggi!$A:$B,2,FALSE),"NR")</f>
        <v>4</v>
      </c>
      <c r="AB82" s="51">
        <f>IFERROR(VLOOKUP(O82,[2]Punteggi!$A:$B,2,FALSE),"NR")</f>
        <v>5</v>
      </c>
      <c r="AC82" s="51">
        <f>IFERROR(VLOOKUP(P82,[2]Punteggi!$A:$B,2,FALSE),"NR")</f>
        <v>3</v>
      </c>
      <c r="AD82" s="52">
        <f t="shared" si="4"/>
        <v>1.75</v>
      </c>
      <c r="AE82" s="52">
        <f t="shared" si="5"/>
        <v>3.5</v>
      </c>
      <c r="AF82" s="52">
        <f t="shared" si="6"/>
        <v>6.125</v>
      </c>
      <c r="AG82" s="35"/>
      <c r="AH82" s="35"/>
      <c r="AI82" s="35"/>
      <c r="AJ82" s="35"/>
      <c r="AK82" s="35"/>
      <c r="AL82" s="35"/>
      <c r="AM82" s="35"/>
      <c r="AN82" s="35"/>
      <c r="AO82" s="35"/>
      <c r="AP82" s="35"/>
      <c r="AQ82" s="35"/>
      <c r="AR82" s="35"/>
      <c r="AS82" s="35"/>
      <c r="AT82" s="35"/>
      <c r="AU82" s="35"/>
      <c r="AV82" s="35"/>
      <c r="AW82" s="35"/>
    </row>
    <row r="83" spans="1:49" s="41" customFormat="1" ht="45" customHeight="1" x14ac:dyDescent="0.3">
      <c r="A83" s="27" t="str">
        <f t="shared" si="7"/>
        <v>CONTRATTI PUBBLICI</v>
      </c>
      <c r="B83" s="54" t="s">
        <v>68</v>
      </c>
      <c r="C83" s="54" t="s">
        <v>400</v>
      </c>
      <c r="D83" s="54" t="s">
        <v>401</v>
      </c>
      <c r="E83" s="54" t="s">
        <v>161</v>
      </c>
      <c r="F83" s="54" t="s">
        <v>79</v>
      </c>
      <c r="G83" s="27" t="s">
        <v>34</v>
      </c>
      <c r="H83" s="27" t="s">
        <v>77</v>
      </c>
      <c r="I83" s="27" t="s">
        <v>74</v>
      </c>
      <c r="J83" s="27" t="s">
        <v>63</v>
      </c>
      <c r="K83" s="27" t="s">
        <v>38</v>
      </c>
      <c r="L83" s="27" t="s">
        <v>39</v>
      </c>
      <c r="M83" s="27" t="s">
        <v>48</v>
      </c>
      <c r="N83" s="27" t="s">
        <v>65</v>
      </c>
      <c r="O83" s="27" t="s">
        <v>66</v>
      </c>
      <c r="P83" s="27" t="s">
        <v>220</v>
      </c>
      <c r="Q83" s="54" t="s">
        <v>402</v>
      </c>
      <c r="R83" s="27" t="s">
        <v>188</v>
      </c>
      <c r="S83" s="50"/>
      <c r="T83" s="51">
        <f>IFERROR(VLOOKUP(G83,[2]Punteggi!$A:$B,2,FALSE),"NR")</f>
        <v>2</v>
      </c>
      <c r="U83" s="51">
        <f>IFERROR(VLOOKUP(H83,[2]Punteggi!$A:$B,2,FALSE),"NR")</f>
        <v>2</v>
      </c>
      <c r="V83" s="51">
        <f>IFERROR(VLOOKUP(I83,[2]Punteggi!$A:$B,2,FALSE),"NR")</f>
        <v>5</v>
      </c>
      <c r="W83" s="51">
        <f>IFERROR(VLOOKUP(J83,[2]Punteggi!$A:$B,2,FALSE),"NR")</f>
        <v>1</v>
      </c>
      <c r="X83" s="51">
        <f>IFERROR(VLOOKUP(K83,[2]Punteggi!$A:$B,2,FALSE),"NR")</f>
        <v>1</v>
      </c>
      <c r="Y83" s="51">
        <f>IFERROR(VLOOKUP(L83,[2]Punteggi!$A:$B,2,FALSE),"NR")</f>
        <v>0</v>
      </c>
      <c r="Z83" s="51">
        <f>IFERROR(VLOOKUP(M83,[2]Punteggi!$A:$B,2,FALSE),"NR")</f>
        <v>5</v>
      </c>
      <c r="AA83" s="51">
        <f>IFERROR(VLOOKUP(N83,[2]Punteggi!$A:$B,2,FALSE),"NR")</f>
        <v>4</v>
      </c>
      <c r="AB83" s="51">
        <f>IFERROR(VLOOKUP(O83,[2]Punteggi!$A:$B,2,FALSE),"NR")</f>
        <v>5</v>
      </c>
      <c r="AC83" s="51">
        <f>IFERROR(VLOOKUP(P83,[2]Punteggi!$A:$B,2,FALSE),"NR")</f>
        <v>3</v>
      </c>
      <c r="AD83" s="52">
        <f t="shared" si="4"/>
        <v>1.75</v>
      </c>
      <c r="AE83" s="52">
        <f t="shared" si="5"/>
        <v>3.5</v>
      </c>
      <c r="AF83" s="52">
        <f t="shared" si="6"/>
        <v>6.125</v>
      </c>
      <c r="AG83" s="35"/>
      <c r="AH83" s="35"/>
      <c r="AI83" s="35"/>
      <c r="AJ83" s="35"/>
      <c r="AK83" s="35"/>
      <c r="AL83" s="35"/>
      <c r="AM83" s="35"/>
      <c r="AN83" s="35"/>
      <c r="AO83" s="35"/>
      <c r="AP83" s="35"/>
      <c r="AQ83" s="35"/>
      <c r="AR83" s="35"/>
      <c r="AS83" s="35"/>
      <c r="AT83" s="35"/>
      <c r="AU83" s="35"/>
      <c r="AV83" s="35"/>
      <c r="AW83" s="35"/>
    </row>
    <row r="84" spans="1:49" s="41" customFormat="1" ht="32.700000000000003" customHeight="1" x14ac:dyDescent="0.3">
      <c r="A84" s="27" t="str">
        <f t="shared" si="7"/>
        <v>RELAZIONI ISTITUZIONALI INTERNAZIONALI</v>
      </c>
      <c r="B84" s="54" t="s">
        <v>257</v>
      </c>
      <c r="C84" s="54" t="s">
        <v>403</v>
      </c>
      <c r="D84" s="54" t="s">
        <v>404</v>
      </c>
      <c r="E84" s="54" t="s">
        <v>337</v>
      </c>
      <c r="F84" s="54" t="s">
        <v>405</v>
      </c>
      <c r="G84" s="27" t="s">
        <v>83</v>
      </c>
      <c r="H84" s="27" t="s">
        <v>78</v>
      </c>
      <c r="I84" s="27" t="s">
        <v>74</v>
      </c>
      <c r="J84" s="27" t="s">
        <v>63</v>
      </c>
      <c r="K84" s="27" t="s">
        <v>38</v>
      </c>
      <c r="L84" s="27" t="s">
        <v>39</v>
      </c>
      <c r="M84" s="27" t="s">
        <v>64</v>
      </c>
      <c r="N84" s="27" t="s">
        <v>40</v>
      </c>
      <c r="O84" s="27" t="s">
        <v>66</v>
      </c>
      <c r="P84" s="27" t="s">
        <v>67</v>
      </c>
      <c r="Q84" s="54" t="s">
        <v>406</v>
      </c>
      <c r="R84" s="27" t="s">
        <v>188</v>
      </c>
      <c r="S84" s="27"/>
      <c r="T84" s="51">
        <f>IFERROR(VLOOKUP(G84,[2]Punteggi!$A:$B,2,FALSE),"NR")</f>
        <v>5</v>
      </c>
      <c r="U84" s="51">
        <f>IFERROR(VLOOKUP(H84,[2]Punteggi!$A:$B,2,FALSE),"NR")</f>
        <v>1</v>
      </c>
      <c r="V84" s="51">
        <f>IFERROR(VLOOKUP(I84,[2]Punteggi!$A:$B,2,FALSE),"NR")</f>
        <v>5</v>
      </c>
      <c r="W84" s="51">
        <f>IFERROR(VLOOKUP(J84,[2]Punteggi!$A:$B,2,FALSE),"NR")</f>
        <v>1</v>
      </c>
      <c r="X84" s="51">
        <f>IFERROR(VLOOKUP(K84,[2]Punteggi!$A:$B,2,FALSE),"NR")</f>
        <v>1</v>
      </c>
      <c r="Y84" s="51">
        <f>IFERROR(VLOOKUP(L84,[2]Punteggi!$A:$B,2,FALSE),"NR")</f>
        <v>0</v>
      </c>
      <c r="Z84" s="51">
        <f>IFERROR(VLOOKUP(M84,[2]Punteggi!$A:$B,2,FALSE),"NR")</f>
        <v>3</v>
      </c>
      <c r="AA84" s="51">
        <f>IFERROR(VLOOKUP(N84,[2]Punteggi!$A:$B,2,FALSE),"NR")</f>
        <v>5</v>
      </c>
      <c r="AB84" s="51">
        <f>IFERROR(VLOOKUP(O84,[2]Punteggi!$A:$B,2,FALSE),"NR")</f>
        <v>5</v>
      </c>
      <c r="AC84" s="51">
        <f>IFERROR(VLOOKUP(P84,[2]Punteggi!$A:$B,2,FALSE),"NR")</f>
        <v>2</v>
      </c>
      <c r="AD84" s="52">
        <f t="shared" si="4"/>
        <v>1.75</v>
      </c>
      <c r="AE84" s="52">
        <f t="shared" si="5"/>
        <v>3.5</v>
      </c>
      <c r="AF84" s="52">
        <f t="shared" si="6"/>
        <v>6.125</v>
      </c>
      <c r="AG84" s="35"/>
      <c r="AH84" s="35"/>
      <c r="AI84" s="35"/>
      <c r="AJ84" s="35"/>
      <c r="AK84" s="47"/>
      <c r="AL84" s="47"/>
      <c r="AM84" s="47"/>
      <c r="AN84" s="47"/>
      <c r="AO84" s="47"/>
      <c r="AP84" s="47"/>
      <c r="AQ84" s="47"/>
      <c r="AR84" s="47"/>
      <c r="AS84" s="47"/>
      <c r="AT84" s="47"/>
      <c r="AU84" s="47"/>
      <c r="AV84" s="35"/>
      <c r="AW84" s="35"/>
    </row>
    <row r="85" spans="1:49" s="41" customFormat="1" ht="32.700000000000003" customHeight="1" x14ac:dyDescent="0.3">
      <c r="A85" s="27" t="str">
        <f t="shared" si="7"/>
        <v>GESTIONE DELLE ENTRATE DELLE SPESE E DEL PATRIMONIO</v>
      </c>
      <c r="B85" s="54" t="s">
        <v>58</v>
      </c>
      <c r="C85" s="54" t="s">
        <v>407</v>
      </c>
      <c r="D85" s="54" t="s">
        <v>408</v>
      </c>
      <c r="E85" s="26" t="s">
        <v>409</v>
      </c>
      <c r="F85" s="54" t="s">
        <v>410</v>
      </c>
      <c r="G85" s="27" t="s">
        <v>34</v>
      </c>
      <c r="H85" s="27" t="s">
        <v>78</v>
      </c>
      <c r="I85" s="27" t="s">
        <v>74</v>
      </c>
      <c r="J85" s="27" t="s">
        <v>37</v>
      </c>
      <c r="K85" s="27" t="s">
        <v>38</v>
      </c>
      <c r="L85" s="27" t="s">
        <v>39</v>
      </c>
      <c r="M85" s="27" t="s">
        <v>48</v>
      </c>
      <c r="N85" s="27" t="s">
        <v>65</v>
      </c>
      <c r="O85" s="27" t="s">
        <v>66</v>
      </c>
      <c r="P85" s="27" t="s">
        <v>67</v>
      </c>
      <c r="Q85" s="54" t="s">
        <v>411</v>
      </c>
      <c r="R85" s="27" t="s">
        <v>188</v>
      </c>
      <c r="S85" s="50"/>
      <c r="T85" s="51">
        <f>IFERROR(VLOOKUP(G85,[2]Punteggi!$A:$B,2,FALSE),"NR")</f>
        <v>2</v>
      </c>
      <c r="U85" s="51">
        <f>IFERROR(VLOOKUP(H85,[2]Punteggi!$A:$B,2,FALSE),"NR")</f>
        <v>1</v>
      </c>
      <c r="V85" s="51">
        <f>IFERROR(VLOOKUP(I85,[2]Punteggi!$A:$B,2,FALSE),"NR")</f>
        <v>5</v>
      </c>
      <c r="W85" s="51">
        <f>IFERROR(VLOOKUP(J85,[2]Punteggi!$A:$B,2,FALSE),"NR")</f>
        <v>5</v>
      </c>
      <c r="X85" s="51">
        <f>IFERROR(VLOOKUP(K85,[2]Punteggi!$A:$B,2,FALSE),"NR")</f>
        <v>1</v>
      </c>
      <c r="Y85" s="51">
        <f>IFERROR(VLOOKUP(L85,[2]Punteggi!$A:$B,2,FALSE),"NR")</f>
        <v>0</v>
      </c>
      <c r="Z85" s="51">
        <f>IFERROR(VLOOKUP(M85,[2]Punteggi!$A:$B,2,FALSE),"NR")</f>
        <v>5</v>
      </c>
      <c r="AA85" s="51">
        <f>IFERROR(VLOOKUP(N85,[2]Punteggi!$A:$B,2,FALSE),"NR")</f>
        <v>4</v>
      </c>
      <c r="AB85" s="51">
        <f>IFERROR(VLOOKUP(O85,[2]Punteggi!$A:$B,2,FALSE),"NR")</f>
        <v>5</v>
      </c>
      <c r="AC85" s="51">
        <f>IFERROR(VLOOKUP(P85,[2]Punteggi!$A:$B,2,FALSE),"NR")</f>
        <v>2</v>
      </c>
      <c r="AD85" s="52">
        <f t="shared" si="4"/>
        <v>1.5</v>
      </c>
      <c r="AE85" s="52">
        <f t="shared" si="5"/>
        <v>4</v>
      </c>
      <c r="AF85" s="52">
        <f t="shared" si="6"/>
        <v>6</v>
      </c>
      <c r="AG85" s="35"/>
      <c r="AH85" s="35"/>
      <c r="AI85" s="35"/>
      <c r="AJ85" s="35"/>
      <c r="AK85" s="35"/>
      <c r="AL85" s="35"/>
      <c r="AM85" s="35"/>
      <c r="AN85" s="35"/>
      <c r="AO85" s="35"/>
      <c r="AP85" s="35"/>
      <c r="AQ85" s="35"/>
      <c r="AR85" s="35"/>
      <c r="AS85" s="35"/>
      <c r="AT85" s="35"/>
      <c r="AU85" s="35"/>
      <c r="AV85" s="35"/>
      <c r="AW85" s="35"/>
    </row>
    <row r="86" spans="1:49" s="41" customFormat="1" ht="32.700000000000003" customHeight="1" x14ac:dyDescent="0.3">
      <c r="A86" s="27" t="str">
        <f t="shared" si="7"/>
        <v>GESTIONE DELLE ENTRATE DELLE SPESE E DEL PATRIMONIO</v>
      </c>
      <c r="B86" s="54" t="s">
        <v>58</v>
      </c>
      <c r="C86" s="54" t="s">
        <v>407</v>
      </c>
      <c r="D86" s="54" t="s">
        <v>412</v>
      </c>
      <c r="E86" s="26" t="s">
        <v>409</v>
      </c>
      <c r="F86" s="54" t="s">
        <v>413</v>
      </c>
      <c r="G86" s="27" t="s">
        <v>34</v>
      </c>
      <c r="H86" s="27" t="s">
        <v>78</v>
      </c>
      <c r="I86" s="27" t="s">
        <v>74</v>
      </c>
      <c r="J86" s="27" t="s">
        <v>37</v>
      </c>
      <c r="K86" s="27" t="s">
        <v>38</v>
      </c>
      <c r="L86" s="27" t="s">
        <v>39</v>
      </c>
      <c r="M86" s="27" t="s">
        <v>48</v>
      </c>
      <c r="N86" s="27" t="s">
        <v>65</v>
      </c>
      <c r="O86" s="27" t="s">
        <v>66</v>
      </c>
      <c r="P86" s="27" t="s">
        <v>67</v>
      </c>
      <c r="Q86" s="54" t="s">
        <v>414</v>
      </c>
      <c r="R86" s="27" t="s">
        <v>188</v>
      </c>
      <c r="S86" s="50"/>
      <c r="T86" s="51">
        <f>IFERROR(VLOOKUP(G86,[2]Punteggi!$A:$B,2,FALSE),"NR")</f>
        <v>2</v>
      </c>
      <c r="U86" s="51">
        <f>IFERROR(VLOOKUP(H86,[2]Punteggi!$A:$B,2,FALSE),"NR")</f>
        <v>1</v>
      </c>
      <c r="V86" s="51">
        <f>IFERROR(VLOOKUP(I86,[2]Punteggi!$A:$B,2,FALSE),"NR")</f>
        <v>5</v>
      </c>
      <c r="W86" s="51">
        <f>IFERROR(VLOOKUP(J86,[2]Punteggi!$A:$B,2,FALSE),"NR")</f>
        <v>5</v>
      </c>
      <c r="X86" s="51">
        <f>IFERROR(VLOOKUP(K86,[2]Punteggi!$A:$B,2,FALSE),"NR")</f>
        <v>1</v>
      </c>
      <c r="Y86" s="51">
        <f>IFERROR(VLOOKUP(L86,[2]Punteggi!$A:$B,2,FALSE),"NR")</f>
        <v>0</v>
      </c>
      <c r="Z86" s="51">
        <f>IFERROR(VLOOKUP(M86,[2]Punteggi!$A:$B,2,FALSE),"NR")</f>
        <v>5</v>
      </c>
      <c r="AA86" s="51">
        <f>IFERROR(VLOOKUP(N86,[2]Punteggi!$A:$B,2,FALSE),"NR")</f>
        <v>4</v>
      </c>
      <c r="AB86" s="51">
        <f>IFERROR(VLOOKUP(O86,[2]Punteggi!$A:$B,2,FALSE),"NR")</f>
        <v>5</v>
      </c>
      <c r="AC86" s="51">
        <f>IFERROR(VLOOKUP(P86,[2]Punteggi!$A:$B,2,FALSE),"NR")</f>
        <v>2</v>
      </c>
      <c r="AD86" s="52">
        <f t="shared" si="4"/>
        <v>1.5</v>
      </c>
      <c r="AE86" s="52">
        <f t="shared" si="5"/>
        <v>4</v>
      </c>
      <c r="AF86" s="52">
        <f t="shared" si="6"/>
        <v>6</v>
      </c>
      <c r="AG86" s="35"/>
      <c r="AH86" s="35"/>
      <c r="AI86" s="35"/>
      <c r="AJ86" s="35"/>
      <c r="AK86" s="35"/>
      <c r="AL86" s="35"/>
      <c r="AM86" s="35"/>
      <c r="AN86" s="35"/>
      <c r="AO86" s="35"/>
      <c r="AP86" s="35"/>
      <c r="AQ86" s="35"/>
      <c r="AR86" s="35"/>
      <c r="AS86" s="35"/>
      <c r="AT86" s="35"/>
      <c r="AU86" s="35"/>
      <c r="AV86" s="35"/>
      <c r="AW86" s="35"/>
    </row>
    <row r="87" spans="1:49" s="41" customFormat="1" ht="32.700000000000003" customHeight="1" x14ac:dyDescent="0.3">
      <c r="A87" s="27" t="str">
        <f t="shared" si="7"/>
        <v>GESTIONE SEDUTE DEL CONSIGLIO NAZIONALE</v>
      </c>
      <c r="B87" s="54" t="s">
        <v>228</v>
      </c>
      <c r="C87" s="54" t="s">
        <v>415</v>
      </c>
      <c r="D87" s="54" t="s">
        <v>416</v>
      </c>
      <c r="E87" s="54" t="s">
        <v>231</v>
      </c>
      <c r="F87" s="54" t="s">
        <v>417</v>
      </c>
      <c r="G87" s="27" t="s">
        <v>34</v>
      </c>
      <c r="H87" s="27" t="s">
        <v>361</v>
      </c>
      <c r="I87" s="27" t="s">
        <v>36</v>
      </c>
      <c r="J87" s="27" t="s">
        <v>63</v>
      </c>
      <c r="K87" s="27" t="s">
        <v>38</v>
      </c>
      <c r="L87" s="27" t="s">
        <v>39</v>
      </c>
      <c r="M87" s="27" t="s">
        <v>48</v>
      </c>
      <c r="N87" s="27" t="s">
        <v>65</v>
      </c>
      <c r="O87" s="27" t="s">
        <v>66</v>
      </c>
      <c r="P87" s="27" t="s">
        <v>310</v>
      </c>
      <c r="Q87" s="54" t="s">
        <v>418</v>
      </c>
      <c r="R87" s="27" t="s">
        <v>188</v>
      </c>
      <c r="S87" s="50"/>
      <c r="T87" s="51">
        <f>IFERROR(VLOOKUP(G87,[2]Punteggi!$A:$B,2,FALSE),"NR")</f>
        <v>2</v>
      </c>
      <c r="U87" s="51">
        <f>IFERROR(VLOOKUP(H87,[2]Punteggi!$A:$B,2,FALSE),"NR")</f>
        <v>4</v>
      </c>
      <c r="V87" s="51">
        <f>IFERROR(VLOOKUP(I87,[2]Punteggi!$A:$B,2,FALSE),"NR")</f>
        <v>2</v>
      </c>
      <c r="W87" s="51">
        <f>IFERROR(VLOOKUP(J87,[2]Punteggi!$A:$B,2,FALSE),"NR")</f>
        <v>1</v>
      </c>
      <c r="X87" s="51">
        <f>IFERROR(VLOOKUP(K87,[2]Punteggi!$A:$B,2,FALSE),"NR")</f>
        <v>1</v>
      </c>
      <c r="Y87" s="51">
        <f>IFERROR(VLOOKUP(L87,[2]Punteggi!$A:$B,2,FALSE),"NR")</f>
        <v>0</v>
      </c>
      <c r="Z87" s="51">
        <f>IFERROR(VLOOKUP(M87,[2]Punteggi!$A:$B,2,FALSE),"NR")</f>
        <v>5</v>
      </c>
      <c r="AA87" s="51">
        <f>IFERROR(VLOOKUP(N87,[2]Punteggi!$A:$B,2,FALSE),"NR")</f>
        <v>4</v>
      </c>
      <c r="AB87" s="51">
        <f>IFERROR(VLOOKUP(O87,[2]Punteggi!$A:$B,2,FALSE),"NR")</f>
        <v>5</v>
      </c>
      <c r="AC87" s="51">
        <f>IFERROR(VLOOKUP(P87,[2]Punteggi!$A:$B,2,FALSE),"NR")</f>
        <v>1</v>
      </c>
      <c r="AD87" s="52">
        <f t="shared" si="4"/>
        <v>2.25</v>
      </c>
      <c r="AE87" s="52">
        <f t="shared" si="5"/>
        <v>2.6666666666666665</v>
      </c>
      <c r="AF87" s="52">
        <f t="shared" si="6"/>
        <v>6</v>
      </c>
      <c r="AG87" s="35"/>
      <c r="AH87" s="35"/>
      <c r="AI87" s="35"/>
      <c r="AJ87" s="35"/>
      <c r="AK87" s="35"/>
      <c r="AL87" s="35"/>
      <c r="AM87" s="35"/>
      <c r="AN87" s="35"/>
      <c r="AO87" s="35"/>
      <c r="AP87" s="35"/>
      <c r="AQ87" s="35"/>
      <c r="AR87" s="35"/>
      <c r="AS87" s="35"/>
      <c r="AT87" s="35"/>
      <c r="AU87" s="35"/>
      <c r="AV87" s="35"/>
      <c r="AW87" s="35"/>
    </row>
    <row r="88" spans="1:49" s="41" customFormat="1" ht="32.700000000000003" customHeight="1" x14ac:dyDescent="0.3">
      <c r="A88" s="27" t="str">
        <f t="shared" si="7"/>
        <v>AFFARI LEGALI E CONTENZIOSO</v>
      </c>
      <c r="B88" s="58" t="s">
        <v>52</v>
      </c>
      <c r="C88" s="54" t="s">
        <v>419</v>
      </c>
      <c r="D88" s="54" t="s">
        <v>420</v>
      </c>
      <c r="E88" s="54" t="s">
        <v>195</v>
      </c>
      <c r="F88" s="54" t="s">
        <v>346</v>
      </c>
      <c r="G88" s="27" t="s">
        <v>34</v>
      </c>
      <c r="H88" s="27" t="s">
        <v>78</v>
      </c>
      <c r="I88" s="27" t="s">
        <v>74</v>
      </c>
      <c r="J88" s="27" t="s">
        <v>63</v>
      </c>
      <c r="K88" s="27" t="s">
        <v>38</v>
      </c>
      <c r="L88" s="27" t="s">
        <v>39</v>
      </c>
      <c r="M88" s="27" t="s">
        <v>298</v>
      </c>
      <c r="N88" s="27" t="s">
        <v>40</v>
      </c>
      <c r="O88" s="27" t="s">
        <v>66</v>
      </c>
      <c r="P88" s="27" t="s">
        <v>67</v>
      </c>
      <c r="Q88" s="54" t="s">
        <v>421</v>
      </c>
      <c r="R88" s="27" t="s">
        <v>188</v>
      </c>
      <c r="S88" s="27"/>
      <c r="T88" s="51">
        <f>IFERROR(VLOOKUP(G88,[2]Punteggi!$A:$B,2,FALSE),"NR")</f>
        <v>2</v>
      </c>
      <c r="U88" s="51">
        <f>IFERROR(VLOOKUP(H88,[2]Punteggi!$A:$B,2,FALSE),"NR")</f>
        <v>1</v>
      </c>
      <c r="V88" s="51">
        <f>IFERROR(VLOOKUP(I88,[2]Punteggi!$A:$B,2,FALSE),"NR")</f>
        <v>5</v>
      </c>
      <c r="W88" s="51">
        <f>IFERROR(VLOOKUP(J88,[2]Punteggi!$A:$B,2,FALSE),"NR")</f>
        <v>1</v>
      </c>
      <c r="X88" s="51">
        <f>IFERROR(VLOOKUP(K88,[2]Punteggi!$A:$B,2,FALSE),"NR")</f>
        <v>1</v>
      </c>
      <c r="Y88" s="51">
        <f>IFERROR(VLOOKUP(L88,[2]Punteggi!$A:$B,2,FALSE),"NR")</f>
        <v>0</v>
      </c>
      <c r="Z88" s="51">
        <f>IFERROR(VLOOKUP(M88,[2]Punteggi!$A:$B,2,FALSE),"NR")</f>
        <v>1</v>
      </c>
      <c r="AA88" s="51">
        <f>IFERROR(VLOOKUP(N88,[2]Punteggi!$A:$B,2,FALSE),"NR")</f>
        <v>5</v>
      </c>
      <c r="AB88" s="51">
        <f>IFERROR(VLOOKUP(O88,[2]Punteggi!$A:$B,2,FALSE),"NR")</f>
        <v>5</v>
      </c>
      <c r="AC88" s="51">
        <f>IFERROR(VLOOKUP(P88,[2]Punteggi!$A:$B,2,FALSE),"NR")</f>
        <v>2</v>
      </c>
      <c r="AD88" s="52">
        <f t="shared" si="4"/>
        <v>1.75</v>
      </c>
      <c r="AE88" s="52">
        <f t="shared" si="5"/>
        <v>2.6666666666666665</v>
      </c>
      <c r="AF88" s="52">
        <f t="shared" si="6"/>
        <v>4.6666666666666661</v>
      </c>
      <c r="AG88" s="35"/>
      <c r="AH88" s="35"/>
      <c r="AI88" s="35"/>
      <c r="AJ88" s="35"/>
      <c r="AK88" s="35"/>
      <c r="AL88" s="35"/>
      <c r="AM88" s="35"/>
      <c r="AN88" s="35"/>
      <c r="AO88" s="35"/>
      <c r="AP88" s="35"/>
      <c r="AQ88" s="35"/>
      <c r="AR88" s="35"/>
      <c r="AS88" s="35"/>
      <c r="AT88" s="35"/>
      <c r="AU88" s="35"/>
      <c r="AV88" s="35"/>
      <c r="AW88" s="35"/>
    </row>
    <row r="89" spans="1:49" s="41" customFormat="1" ht="32.700000000000003" customHeight="1" x14ac:dyDescent="0.3">
      <c r="A89" s="27" t="str">
        <f t="shared" si="7"/>
        <v>SERVIZI AGLI ORDINI</v>
      </c>
      <c r="B89" s="54" t="s">
        <v>281</v>
      </c>
      <c r="C89" s="54" t="s">
        <v>282</v>
      </c>
      <c r="D89" s="54" t="s">
        <v>422</v>
      </c>
      <c r="E89" s="54" t="s">
        <v>423</v>
      </c>
      <c r="F89" s="54" t="s">
        <v>424</v>
      </c>
      <c r="G89" s="54" t="s">
        <v>34</v>
      </c>
      <c r="H89" s="54" t="s">
        <v>78</v>
      </c>
      <c r="I89" s="54" t="s">
        <v>74</v>
      </c>
      <c r="J89" s="54" t="s">
        <v>63</v>
      </c>
      <c r="K89" s="54" t="s">
        <v>38</v>
      </c>
      <c r="L89" s="54" t="s">
        <v>87</v>
      </c>
      <c r="M89" s="54" t="s">
        <v>64</v>
      </c>
      <c r="N89" s="54" t="s">
        <v>362</v>
      </c>
      <c r="O89" s="54" t="s">
        <v>66</v>
      </c>
      <c r="P89" s="54" t="s">
        <v>67</v>
      </c>
      <c r="Q89" s="54" t="s">
        <v>425</v>
      </c>
      <c r="R89" s="27" t="s">
        <v>188</v>
      </c>
      <c r="S89" s="65"/>
      <c r="T89" s="51">
        <f>IFERROR(VLOOKUP(G89,[2]Punteggi!$A:$B,2,FALSE),"NR")</f>
        <v>2</v>
      </c>
      <c r="U89" s="51">
        <f>IFERROR(VLOOKUP(H89,[2]Punteggi!$A:$B,2,FALSE),"NR")</f>
        <v>1</v>
      </c>
      <c r="V89" s="51">
        <f>IFERROR(VLOOKUP(I89,[2]Punteggi!$A:$B,2,FALSE),"NR")</f>
        <v>5</v>
      </c>
      <c r="W89" s="51">
        <f>IFERROR(VLOOKUP(J89,[2]Punteggi!$A:$B,2,FALSE),"NR")</f>
        <v>1</v>
      </c>
      <c r="X89" s="51">
        <f>IFERROR(VLOOKUP(K89,[2]Punteggi!$A:$B,2,FALSE),"NR")</f>
        <v>1</v>
      </c>
      <c r="Y89" s="51">
        <f>IFERROR(VLOOKUP(L89,[2]Punteggi!$A:$B,2,FALSE),"NR")</f>
        <v>3</v>
      </c>
      <c r="Z89" s="51">
        <f>IFERROR(VLOOKUP(M89,[2]Punteggi!$A:$B,2,FALSE),"NR")</f>
        <v>3</v>
      </c>
      <c r="AA89" s="51">
        <f>IFERROR(VLOOKUP(N89,[2]Punteggi!$A:$B,2,FALSE),"NR")</f>
        <v>3</v>
      </c>
      <c r="AB89" s="51">
        <f>IFERROR(VLOOKUP(O89,[2]Punteggi!$A:$B,2,FALSE),"NR")</f>
        <v>5</v>
      </c>
      <c r="AC89" s="51">
        <f>IFERROR(VLOOKUP(P89,[2]Punteggi!$A:$B,2,FALSE),"NR")</f>
        <v>2</v>
      </c>
      <c r="AD89" s="52">
        <f t="shared" si="4"/>
        <v>2</v>
      </c>
      <c r="AE89" s="52">
        <f t="shared" si="5"/>
        <v>3</v>
      </c>
      <c r="AF89" s="52">
        <f t="shared" si="6"/>
        <v>6</v>
      </c>
      <c r="AG89" s="47"/>
      <c r="AH89" s="47"/>
      <c r="AI89" s="47"/>
      <c r="AJ89" s="47"/>
      <c r="AK89" s="35"/>
      <c r="AL89" s="35"/>
      <c r="AM89" s="35"/>
      <c r="AN89" s="35"/>
      <c r="AO89" s="35"/>
      <c r="AP89" s="35"/>
      <c r="AQ89" s="35"/>
      <c r="AR89" s="35"/>
      <c r="AS89" s="35"/>
      <c r="AT89" s="35"/>
      <c r="AU89" s="35"/>
      <c r="AV89" s="35"/>
      <c r="AW89" s="35"/>
    </row>
    <row r="90" spans="1:49" s="41" customFormat="1" ht="32.700000000000003" customHeight="1" x14ac:dyDescent="0.3">
      <c r="A90" s="27" t="str">
        <f t="shared" si="7"/>
        <v>GESTIONE DEL PERSONALE</v>
      </c>
      <c r="B90" s="54" t="s">
        <v>44</v>
      </c>
      <c r="C90" s="54" t="s">
        <v>426</v>
      </c>
      <c r="D90" s="54" t="s">
        <v>427</v>
      </c>
      <c r="E90" s="54" t="s">
        <v>303</v>
      </c>
      <c r="F90" s="54" t="s">
        <v>428</v>
      </c>
      <c r="G90" s="27" t="s">
        <v>34</v>
      </c>
      <c r="H90" s="27" t="s">
        <v>35</v>
      </c>
      <c r="I90" s="27" t="s">
        <v>36</v>
      </c>
      <c r="J90" s="27" t="s">
        <v>63</v>
      </c>
      <c r="K90" s="27" t="s">
        <v>38</v>
      </c>
      <c r="L90" s="27" t="s">
        <v>39</v>
      </c>
      <c r="M90" s="27" t="s">
        <v>64</v>
      </c>
      <c r="N90" s="27" t="s">
        <v>65</v>
      </c>
      <c r="O90" s="27" t="s">
        <v>66</v>
      </c>
      <c r="P90" s="27" t="s">
        <v>67</v>
      </c>
      <c r="Q90" s="54" t="s">
        <v>429</v>
      </c>
      <c r="R90" s="27" t="s">
        <v>188</v>
      </c>
      <c r="S90" s="27"/>
      <c r="T90" s="51">
        <f>IFERROR(VLOOKUP(G90,[2]Punteggi!$A:$B,2,FALSE),"NR")</f>
        <v>2</v>
      </c>
      <c r="U90" s="51">
        <f>IFERROR(VLOOKUP(H90,[2]Punteggi!$A:$B,2,FALSE),"NR")</f>
        <v>5</v>
      </c>
      <c r="V90" s="51">
        <f>IFERROR(VLOOKUP(I90,[2]Punteggi!$A:$B,2,FALSE),"NR")</f>
        <v>2</v>
      </c>
      <c r="W90" s="51">
        <f>IFERROR(VLOOKUP(J90,[2]Punteggi!$A:$B,2,FALSE),"NR")</f>
        <v>1</v>
      </c>
      <c r="X90" s="51">
        <f>IFERROR(VLOOKUP(K90,[2]Punteggi!$A:$B,2,FALSE),"NR")</f>
        <v>1</v>
      </c>
      <c r="Y90" s="51">
        <f>IFERROR(VLOOKUP(L90,[2]Punteggi!$A:$B,2,FALSE),"NR")</f>
        <v>0</v>
      </c>
      <c r="Z90" s="51">
        <f>IFERROR(VLOOKUP(M90,[2]Punteggi!$A:$B,2,FALSE),"NR")</f>
        <v>3</v>
      </c>
      <c r="AA90" s="51">
        <f>IFERROR(VLOOKUP(N90,[2]Punteggi!$A:$B,2,FALSE),"NR")</f>
        <v>4</v>
      </c>
      <c r="AB90" s="51">
        <f>IFERROR(VLOOKUP(O90,[2]Punteggi!$A:$B,2,FALSE),"NR")</f>
        <v>5</v>
      </c>
      <c r="AC90" s="51">
        <f>IFERROR(VLOOKUP(P90,[2]Punteggi!$A:$B,2,FALSE),"NR")</f>
        <v>2</v>
      </c>
      <c r="AD90" s="52">
        <f t="shared" si="4"/>
        <v>2.5</v>
      </c>
      <c r="AE90" s="52">
        <f t="shared" si="5"/>
        <v>2.5</v>
      </c>
      <c r="AF90" s="52">
        <f t="shared" si="6"/>
        <v>6.25</v>
      </c>
      <c r="AG90" s="35"/>
      <c r="AH90" s="35"/>
      <c r="AI90" s="35"/>
      <c r="AJ90" s="35"/>
      <c r="AK90" s="47"/>
      <c r="AL90" s="47"/>
      <c r="AM90" s="47"/>
      <c r="AN90" s="47"/>
      <c r="AO90" s="47"/>
      <c r="AP90" s="47"/>
      <c r="AQ90" s="47"/>
      <c r="AR90" s="47"/>
      <c r="AS90" s="47"/>
      <c r="AT90" s="47"/>
      <c r="AU90" s="47"/>
      <c r="AV90" s="35"/>
      <c r="AW90" s="35"/>
    </row>
    <row r="91" spans="1:49" s="41" customFormat="1" ht="32.700000000000003" customHeight="1" x14ac:dyDescent="0.3">
      <c r="A91" s="27" t="str">
        <f t="shared" si="7"/>
        <v>ORGANIZZAZIONE EVENTI</v>
      </c>
      <c r="B91" s="54" t="s">
        <v>430</v>
      </c>
      <c r="C91" s="54" t="s">
        <v>431</v>
      </c>
      <c r="D91" s="54" t="s">
        <v>432</v>
      </c>
      <c r="E91" s="54" t="s">
        <v>433</v>
      </c>
      <c r="F91" s="54" t="s">
        <v>434</v>
      </c>
      <c r="G91" s="27" t="s">
        <v>34</v>
      </c>
      <c r="H91" s="27" t="s">
        <v>77</v>
      </c>
      <c r="I91" s="27" t="s">
        <v>74</v>
      </c>
      <c r="J91" s="27" t="s">
        <v>63</v>
      </c>
      <c r="K91" s="27" t="s">
        <v>38</v>
      </c>
      <c r="L91" s="27" t="s">
        <v>39</v>
      </c>
      <c r="M91" s="27" t="s">
        <v>48</v>
      </c>
      <c r="N91" s="27" t="s">
        <v>65</v>
      </c>
      <c r="O91" s="27" t="s">
        <v>66</v>
      </c>
      <c r="P91" s="27" t="s">
        <v>67</v>
      </c>
      <c r="Q91" s="54" t="s">
        <v>435</v>
      </c>
      <c r="R91" s="27" t="s">
        <v>188</v>
      </c>
      <c r="S91" s="50"/>
      <c r="T91" s="51">
        <f>IFERROR(VLOOKUP(G91,[2]Punteggi!$A:$B,2,FALSE),"NR")</f>
        <v>2</v>
      </c>
      <c r="U91" s="51">
        <f>IFERROR(VLOOKUP(H91,[2]Punteggi!$A:$B,2,FALSE),"NR")</f>
        <v>2</v>
      </c>
      <c r="V91" s="51">
        <f>IFERROR(VLOOKUP(I91,[2]Punteggi!$A:$B,2,FALSE),"NR")</f>
        <v>5</v>
      </c>
      <c r="W91" s="51">
        <f>IFERROR(VLOOKUP(J91,[2]Punteggi!$A:$B,2,FALSE),"NR")</f>
        <v>1</v>
      </c>
      <c r="X91" s="51">
        <f>IFERROR(VLOOKUP(K91,[2]Punteggi!$A:$B,2,FALSE),"NR")</f>
        <v>1</v>
      </c>
      <c r="Y91" s="51">
        <f>IFERROR(VLOOKUP(L91,[2]Punteggi!$A:$B,2,FALSE),"NR")</f>
        <v>0</v>
      </c>
      <c r="Z91" s="51">
        <f>IFERROR(VLOOKUP(M91,[2]Punteggi!$A:$B,2,FALSE),"NR")</f>
        <v>5</v>
      </c>
      <c r="AA91" s="51">
        <f>IFERROR(VLOOKUP(N91,[2]Punteggi!$A:$B,2,FALSE),"NR")</f>
        <v>4</v>
      </c>
      <c r="AB91" s="51">
        <f>IFERROR(VLOOKUP(O91,[2]Punteggi!$A:$B,2,FALSE),"NR")</f>
        <v>5</v>
      </c>
      <c r="AC91" s="51">
        <f>IFERROR(VLOOKUP(P91,[2]Punteggi!$A:$B,2,FALSE),"NR")</f>
        <v>2</v>
      </c>
      <c r="AD91" s="52">
        <f t="shared" si="4"/>
        <v>1.75</v>
      </c>
      <c r="AE91" s="52">
        <f t="shared" si="5"/>
        <v>3.3333333333333335</v>
      </c>
      <c r="AF91" s="52">
        <f t="shared" si="6"/>
        <v>5.8333333333333339</v>
      </c>
      <c r="AG91" s="35"/>
      <c r="AH91" s="35"/>
      <c r="AI91" s="35"/>
      <c r="AJ91" s="35"/>
      <c r="AK91" s="35"/>
      <c r="AL91" s="35"/>
      <c r="AM91" s="35"/>
      <c r="AN91" s="35"/>
      <c r="AO91" s="35"/>
      <c r="AP91" s="35"/>
      <c r="AQ91" s="35"/>
      <c r="AR91" s="35"/>
      <c r="AS91" s="35"/>
      <c r="AT91" s="35"/>
      <c r="AU91" s="35"/>
      <c r="AV91" s="35"/>
      <c r="AW91" s="35"/>
    </row>
    <row r="92" spans="1:49" s="41" customFormat="1" ht="32.700000000000003" customHeight="1" x14ac:dyDescent="0.3">
      <c r="A92" s="27" t="str">
        <f t="shared" si="7"/>
        <v>ORGANIZZAZIONE EVENTI</v>
      </c>
      <c r="B92" s="54" t="s">
        <v>430</v>
      </c>
      <c r="C92" s="54" t="s">
        <v>436</v>
      </c>
      <c r="D92" s="54" t="s">
        <v>437</v>
      </c>
      <c r="E92" s="54" t="s">
        <v>433</v>
      </c>
      <c r="F92" s="54" t="s">
        <v>438</v>
      </c>
      <c r="G92" s="27" t="s">
        <v>34</v>
      </c>
      <c r="H92" s="27" t="s">
        <v>77</v>
      </c>
      <c r="I92" s="27" t="s">
        <v>74</v>
      </c>
      <c r="J92" s="27" t="s">
        <v>63</v>
      </c>
      <c r="K92" s="27" t="s">
        <v>38</v>
      </c>
      <c r="L92" s="27" t="s">
        <v>39</v>
      </c>
      <c r="M92" s="27" t="s">
        <v>48</v>
      </c>
      <c r="N92" s="27" t="s">
        <v>65</v>
      </c>
      <c r="O92" s="27" t="s">
        <v>66</v>
      </c>
      <c r="P92" s="27" t="s">
        <v>67</v>
      </c>
      <c r="Q92" s="54" t="s">
        <v>439</v>
      </c>
      <c r="R92" s="27" t="s">
        <v>188</v>
      </c>
      <c r="S92" s="50"/>
      <c r="T92" s="51">
        <f>IFERROR(VLOOKUP(G92,[2]Punteggi!$A:$B,2,FALSE),"NR")</f>
        <v>2</v>
      </c>
      <c r="U92" s="51">
        <f>IFERROR(VLOOKUP(H92,[2]Punteggi!$A:$B,2,FALSE),"NR")</f>
        <v>2</v>
      </c>
      <c r="V92" s="51">
        <f>IFERROR(VLOOKUP(I92,[2]Punteggi!$A:$B,2,FALSE),"NR")</f>
        <v>5</v>
      </c>
      <c r="W92" s="51">
        <f>IFERROR(VLOOKUP(J92,[2]Punteggi!$A:$B,2,FALSE),"NR")</f>
        <v>1</v>
      </c>
      <c r="X92" s="51">
        <f>IFERROR(VLOOKUP(K92,[2]Punteggi!$A:$B,2,FALSE),"NR")</f>
        <v>1</v>
      </c>
      <c r="Y92" s="51">
        <f>IFERROR(VLOOKUP(L92,[2]Punteggi!$A:$B,2,FALSE),"NR")</f>
        <v>0</v>
      </c>
      <c r="Z92" s="51">
        <f>IFERROR(VLOOKUP(M92,[2]Punteggi!$A:$B,2,FALSE),"NR")</f>
        <v>5</v>
      </c>
      <c r="AA92" s="51">
        <f>IFERROR(VLOOKUP(N92,[2]Punteggi!$A:$B,2,FALSE),"NR")</f>
        <v>4</v>
      </c>
      <c r="AB92" s="51">
        <f>IFERROR(VLOOKUP(O92,[2]Punteggi!$A:$B,2,FALSE),"NR")</f>
        <v>5</v>
      </c>
      <c r="AC92" s="51">
        <f>IFERROR(VLOOKUP(P92,[2]Punteggi!$A:$B,2,FALSE),"NR")</f>
        <v>2</v>
      </c>
      <c r="AD92" s="52">
        <f t="shared" si="4"/>
        <v>1.75</v>
      </c>
      <c r="AE92" s="52">
        <f t="shared" si="5"/>
        <v>3.3333333333333335</v>
      </c>
      <c r="AF92" s="52">
        <f t="shared" si="6"/>
        <v>5.8333333333333339</v>
      </c>
      <c r="AG92" s="35"/>
      <c r="AH92" s="35"/>
      <c r="AI92" s="35"/>
      <c r="AJ92" s="35"/>
      <c r="AK92" s="35"/>
      <c r="AL92" s="35"/>
      <c r="AM92" s="35"/>
      <c r="AN92" s="35"/>
      <c r="AO92" s="35"/>
      <c r="AP92" s="35"/>
      <c r="AQ92" s="35"/>
      <c r="AR92" s="35"/>
      <c r="AS92" s="35"/>
      <c r="AT92" s="35"/>
      <c r="AU92" s="35"/>
      <c r="AV92" s="35"/>
      <c r="AW92" s="35"/>
    </row>
    <row r="93" spans="1:49" s="41" customFormat="1" ht="32.700000000000003" customHeight="1" x14ac:dyDescent="0.3">
      <c r="A93" s="27" t="str">
        <f t="shared" si="7"/>
        <v>ORGANIZZAZIONE EVENTI</v>
      </c>
      <c r="B93" s="54" t="s">
        <v>430</v>
      </c>
      <c r="C93" s="54" t="s">
        <v>440</v>
      </c>
      <c r="D93" s="54" t="s">
        <v>441</v>
      </c>
      <c r="E93" s="54" t="s">
        <v>433</v>
      </c>
      <c r="F93" s="54" t="s">
        <v>438</v>
      </c>
      <c r="G93" s="27" t="s">
        <v>34</v>
      </c>
      <c r="H93" s="27" t="s">
        <v>77</v>
      </c>
      <c r="I93" s="27" t="s">
        <v>74</v>
      </c>
      <c r="J93" s="27" t="s">
        <v>63</v>
      </c>
      <c r="K93" s="27" t="s">
        <v>38</v>
      </c>
      <c r="L93" s="27" t="s">
        <v>39</v>
      </c>
      <c r="M93" s="27" t="s">
        <v>48</v>
      </c>
      <c r="N93" s="27" t="s">
        <v>65</v>
      </c>
      <c r="O93" s="27" t="s">
        <v>66</v>
      </c>
      <c r="P93" s="27" t="s">
        <v>67</v>
      </c>
      <c r="Q93" s="54" t="s">
        <v>439</v>
      </c>
      <c r="R93" s="27" t="s">
        <v>188</v>
      </c>
      <c r="S93" s="50"/>
      <c r="T93" s="51">
        <f>IFERROR(VLOOKUP(G93,[2]Punteggi!$A:$B,2,FALSE),"NR")</f>
        <v>2</v>
      </c>
      <c r="U93" s="51">
        <f>IFERROR(VLOOKUP(H93,[2]Punteggi!$A:$B,2,FALSE),"NR")</f>
        <v>2</v>
      </c>
      <c r="V93" s="51">
        <f>IFERROR(VLOOKUP(I93,[2]Punteggi!$A:$B,2,FALSE),"NR")</f>
        <v>5</v>
      </c>
      <c r="W93" s="51">
        <f>IFERROR(VLOOKUP(J93,[2]Punteggi!$A:$B,2,FALSE),"NR")</f>
        <v>1</v>
      </c>
      <c r="X93" s="51">
        <f>IFERROR(VLOOKUP(K93,[2]Punteggi!$A:$B,2,FALSE),"NR")</f>
        <v>1</v>
      </c>
      <c r="Y93" s="51">
        <f>IFERROR(VLOOKUP(L93,[2]Punteggi!$A:$B,2,FALSE),"NR")</f>
        <v>0</v>
      </c>
      <c r="Z93" s="51">
        <f>IFERROR(VLOOKUP(M93,[2]Punteggi!$A:$B,2,FALSE),"NR")</f>
        <v>5</v>
      </c>
      <c r="AA93" s="51">
        <f>IFERROR(VLOOKUP(N93,[2]Punteggi!$A:$B,2,FALSE),"NR")</f>
        <v>4</v>
      </c>
      <c r="AB93" s="51">
        <f>IFERROR(VLOOKUP(O93,[2]Punteggi!$A:$B,2,FALSE),"NR")</f>
        <v>5</v>
      </c>
      <c r="AC93" s="51">
        <f>IFERROR(VLOOKUP(P93,[2]Punteggi!$A:$B,2,FALSE),"NR")</f>
        <v>2</v>
      </c>
      <c r="AD93" s="52">
        <f t="shared" si="4"/>
        <v>1.75</v>
      </c>
      <c r="AE93" s="52">
        <f t="shared" si="5"/>
        <v>3.3333333333333335</v>
      </c>
      <c r="AF93" s="52">
        <f t="shared" si="6"/>
        <v>5.8333333333333339</v>
      </c>
      <c r="AG93" s="35"/>
      <c r="AH93" s="35"/>
      <c r="AI93" s="35"/>
      <c r="AJ93" s="35"/>
      <c r="AK93" s="35"/>
      <c r="AL93" s="35"/>
      <c r="AM93" s="35"/>
      <c r="AN93" s="35"/>
      <c r="AO93" s="35"/>
      <c r="AP93" s="35"/>
      <c r="AQ93" s="35"/>
      <c r="AR93" s="35"/>
      <c r="AS93" s="35"/>
      <c r="AT93" s="35"/>
      <c r="AU93" s="35"/>
      <c r="AV93" s="35"/>
      <c r="AW93" s="35"/>
    </row>
    <row r="94" spans="1:49" s="41" customFormat="1" ht="32.700000000000003" customHeight="1" x14ac:dyDescent="0.3">
      <c r="A94" s="27" t="str">
        <f t="shared" si="7"/>
        <v>ORGANIZZAZIONE EVENTI</v>
      </c>
      <c r="B94" s="54" t="s">
        <v>430</v>
      </c>
      <c r="C94" s="54" t="s">
        <v>442</v>
      </c>
      <c r="D94" s="54" t="s">
        <v>443</v>
      </c>
      <c r="E94" s="54" t="s">
        <v>433</v>
      </c>
      <c r="F94" s="54" t="s">
        <v>444</v>
      </c>
      <c r="G94" s="27" t="s">
        <v>34</v>
      </c>
      <c r="H94" s="27" t="s">
        <v>77</v>
      </c>
      <c r="I94" s="27" t="s">
        <v>74</v>
      </c>
      <c r="J94" s="27" t="s">
        <v>63</v>
      </c>
      <c r="K94" s="27" t="s">
        <v>38</v>
      </c>
      <c r="L94" s="27" t="s">
        <v>39</v>
      </c>
      <c r="M94" s="27" t="s">
        <v>48</v>
      </c>
      <c r="N94" s="27" t="s">
        <v>65</v>
      </c>
      <c r="O94" s="27" t="s">
        <v>66</v>
      </c>
      <c r="P94" s="27" t="s">
        <v>67</v>
      </c>
      <c r="Q94" s="54" t="s">
        <v>439</v>
      </c>
      <c r="R94" s="27" t="s">
        <v>188</v>
      </c>
      <c r="S94" s="50"/>
      <c r="T94" s="51">
        <f>IFERROR(VLOOKUP(G94,[2]Punteggi!$A:$B,2,FALSE),"NR")</f>
        <v>2</v>
      </c>
      <c r="U94" s="51">
        <f>IFERROR(VLOOKUP(H94,[2]Punteggi!$A:$B,2,FALSE),"NR")</f>
        <v>2</v>
      </c>
      <c r="V94" s="51">
        <f>IFERROR(VLOOKUP(I94,[2]Punteggi!$A:$B,2,FALSE),"NR")</f>
        <v>5</v>
      </c>
      <c r="W94" s="51">
        <f>IFERROR(VLOOKUP(J94,[2]Punteggi!$A:$B,2,FALSE),"NR")</f>
        <v>1</v>
      </c>
      <c r="X94" s="51">
        <f>IFERROR(VLOOKUP(K94,[2]Punteggi!$A:$B,2,FALSE),"NR")</f>
        <v>1</v>
      </c>
      <c r="Y94" s="51">
        <f>IFERROR(VLOOKUP(L94,[2]Punteggi!$A:$B,2,FALSE),"NR")</f>
        <v>0</v>
      </c>
      <c r="Z94" s="51">
        <f>IFERROR(VLOOKUP(M94,[2]Punteggi!$A:$B,2,FALSE),"NR")</f>
        <v>5</v>
      </c>
      <c r="AA94" s="51">
        <f>IFERROR(VLOOKUP(N94,[2]Punteggi!$A:$B,2,FALSE),"NR")</f>
        <v>4</v>
      </c>
      <c r="AB94" s="51">
        <f>IFERROR(VLOOKUP(O94,[2]Punteggi!$A:$B,2,FALSE),"NR")</f>
        <v>5</v>
      </c>
      <c r="AC94" s="51">
        <f>IFERROR(VLOOKUP(P94,[2]Punteggi!$A:$B,2,FALSE),"NR")</f>
        <v>2</v>
      </c>
      <c r="AD94" s="52">
        <f t="shared" si="4"/>
        <v>1.75</v>
      </c>
      <c r="AE94" s="52">
        <f t="shared" si="5"/>
        <v>3.3333333333333335</v>
      </c>
      <c r="AF94" s="52">
        <f t="shared" si="6"/>
        <v>5.8333333333333339</v>
      </c>
      <c r="AG94" s="35"/>
      <c r="AH94" s="35"/>
      <c r="AI94" s="35"/>
      <c r="AJ94" s="35"/>
      <c r="AK94" s="35"/>
      <c r="AL94" s="35"/>
      <c r="AM94" s="35"/>
      <c r="AN94" s="35"/>
      <c r="AO94" s="35"/>
      <c r="AP94" s="35"/>
      <c r="AQ94" s="35"/>
      <c r="AR94" s="35"/>
      <c r="AS94" s="35"/>
      <c r="AT94" s="35"/>
      <c r="AU94" s="35"/>
      <c r="AV94" s="35"/>
      <c r="AW94" s="35"/>
    </row>
    <row r="95" spans="1:49" s="41" customFormat="1" ht="32.700000000000003" customHeight="1" x14ac:dyDescent="0.3">
      <c r="A95" s="27" t="str">
        <f t="shared" si="7"/>
        <v>ORGANIZZAZIONE EVENTI</v>
      </c>
      <c r="B95" s="54" t="s">
        <v>430</v>
      </c>
      <c r="C95" s="54" t="s">
        <v>445</v>
      </c>
      <c r="D95" s="54" t="s">
        <v>446</v>
      </c>
      <c r="E95" s="54" t="s">
        <v>433</v>
      </c>
      <c r="F95" s="54" t="s">
        <v>447</v>
      </c>
      <c r="G95" s="27" t="s">
        <v>34</v>
      </c>
      <c r="H95" s="27" t="s">
        <v>77</v>
      </c>
      <c r="I95" s="27" t="s">
        <v>74</v>
      </c>
      <c r="J95" s="27" t="s">
        <v>63</v>
      </c>
      <c r="K95" s="27" t="s">
        <v>38</v>
      </c>
      <c r="L95" s="27" t="s">
        <v>39</v>
      </c>
      <c r="M95" s="27" t="s">
        <v>48</v>
      </c>
      <c r="N95" s="27" t="s">
        <v>65</v>
      </c>
      <c r="O95" s="27" t="s">
        <v>66</v>
      </c>
      <c r="P95" s="27" t="s">
        <v>67</v>
      </c>
      <c r="Q95" s="54" t="s">
        <v>448</v>
      </c>
      <c r="R95" s="27" t="s">
        <v>188</v>
      </c>
      <c r="S95" s="50"/>
      <c r="T95" s="51">
        <f>IFERROR(VLOOKUP(G95,[2]Punteggi!$A:$B,2,FALSE),"NR")</f>
        <v>2</v>
      </c>
      <c r="U95" s="51">
        <f>IFERROR(VLOOKUP(H95,[2]Punteggi!$A:$B,2,FALSE),"NR")</f>
        <v>2</v>
      </c>
      <c r="V95" s="51">
        <f>IFERROR(VLOOKUP(I95,[2]Punteggi!$A:$B,2,FALSE),"NR")</f>
        <v>5</v>
      </c>
      <c r="W95" s="51">
        <f>IFERROR(VLOOKUP(J95,[2]Punteggi!$A:$B,2,FALSE),"NR")</f>
        <v>1</v>
      </c>
      <c r="X95" s="51">
        <f>IFERROR(VLOOKUP(K95,[2]Punteggi!$A:$B,2,FALSE),"NR")</f>
        <v>1</v>
      </c>
      <c r="Y95" s="51">
        <f>IFERROR(VLOOKUP(L95,[2]Punteggi!$A:$B,2,FALSE),"NR")</f>
        <v>0</v>
      </c>
      <c r="Z95" s="51">
        <f>IFERROR(VLOOKUP(M95,[2]Punteggi!$A:$B,2,FALSE),"NR")</f>
        <v>5</v>
      </c>
      <c r="AA95" s="51">
        <f>IFERROR(VLOOKUP(N95,[2]Punteggi!$A:$B,2,FALSE),"NR")</f>
        <v>4</v>
      </c>
      <c r="AB95" s="51">
        <f>IFERROR(VLOOKUP(O95,[2]Punteggi!$A:$B,2,FALSE),"NR")</f>
        <v>5</v>
      </c>
      <c r="AC95" s="51">
        <f>IFERROR(VLOOKUP(P95,[2]Punteggi!$A:$B,2,FALSE),"NR")</f>
        <v>2</v>
      </c>
      <c r="AD95" s="52">
        <f t="shared" si="4"/>
        <v>1.75</v>
      </c>
      <c r="AE95" s="52">
        <f t="shared" si="5"/>
        <v>3.3333333333333335</v>
      </c>
      <c r="AF95" s="52">
        <f t="shared" si="6"/>
        <v>5.8333333333333339</v>
      </c>
      <c r="AG95" s="35"/>
      <c r="AH95" s="35"/>
      <c r="AI95" s="35"/>
      <c r="AJ95" s="35"/>
      <c r="AK95" s="35"/>
      <c r="AL95" s="35"/>
      <c r="AM95" s="35"/>
      <c r="AN95" s="35"/>
      <c r="AO95" s="35"/>
      <c r="AP95" s="35"/>
      <c r="AQ95" s="35"/>
      <c r="AR95" s="35"/>
      <c r="AS95" s="35"/>
      <c r="AT95" s="35"/>
      <c r="AU95" s="35"/>
      <c r="AV95" s="35"/>
      <c r="AW95" s="35"/>
    </row>
    <row r="96" spans="1:49" s="41" customFormat="1" ht="32.700000000000003" customHeight="1" x14ac:dyDescent="0.3">
      <c r="A96" s="27" t="str">
        <f t="shared" si="7"/>
        <v>SISTEMI INFORMATIVI</v>
      </c>
      <c r="B96" s="54" t="s">
        <v>142</v>
      </c>
      <c r="C96" s="54" t="s">
        <v>449</v>
      </c>
      <c r="D96" s="54" t="s">
        <v>450</v>
      </c>
      <c r="E96" s="54" t="s">
        <v>329</v>
      </c>
      <c r="F96" s="54" t="s">
        <v>451</v>
      </c>
      <c r="G96" s="27" t="s">
        <v>83</v>
      </c>
      <c r="H96" s="27" t="s">
        <v>77</v>
      </c>
      <c r="I96" s="27" t="s">
        <v>36</v>
      </c>
      <c r="J96" s="27" t="s">
        <v>63</v>
      </c>
      <c r="K96" s="27" t="s">
        <v>38</v>
      </c>
      <c r="L96" s="27" t="s">
        <v>39</v>
      </c>
      <c r="M96" s="27" t="s">
        <v>48</v>
      </c>
      <c r="N96" s="27" t="s">
        <v>65</v>
      </c>
      <c r="O96" s="27" t="s">
        <v>66</v>
      </c>
      <c r="P96" s="27" t="s">
        <v>67</v>
      </c>
      <c r="Q96" s="54" t="s">
        <v>452</v>
      </c>
      <c r="R96" s="27" t="s">
        <v>188</v>
      </c>
      <c r="S96" s="50"/>
      <c r="T96" s="51">
        <f>IFERROR(VLOOKUP(G96,[2]Punteggi!$A:$B,2,FALSE),"NR")</f>
        <v>5</v>
      </c>
      <c r="U96" s="51">
        <f>IFERROR(VLOOKUP(H96,[2]Punteggi!$A:$B,2,FALSE),"NR")</f>
        <v>2</v>
      </c>
      <c r="V96" s="51">
        <f>IFERROR(VLOOKUP(I96,[2]Punteggi!$A:$B,2,FALSE),"NR")</f>
        <v>2</v>
      </c>
      <c r="W96" s="51">
        <f>IFERROR(VLOOKUP(J96,[2]Punteggi!$A:$B,2,FALSE),"NR")</f>
        <v>1</v>
      </c>
      <c r="X96" s="51">
        <f>IFERROR(VLOOKUP(K96,[2]Punteggi!$A:$B,2,FALSE),"NR")</f>
        <v>1</v>
      </c>
      <c r="Y96" s="51">
        <f>IFERROR(VLOOKUP(L96,[2]Punteggi!$A:$B,2,FALSE),"NR")</f>
        <v>0</v>
      </c>
      <c r="Z96" s="51">
        <f>IFERROR(VLOOKUP(M96,[2]Punteggi!$A:$B,2,FALSE),"NR")</f>
        <v>5</v>
      </c>
      <c r="AA96" s="51">
        <f>IFERROR(VLOOKUP(N96,[2]Punteggi!$A:$B,2,FALSE),"NR")</f>
        <v>4</v>
      </c>
      <c r="AB96" s="51">
        <f>IFERROR(VLOOKUP(O96,[2]Punteggi!$A:$B,2,FALSE),"NR")</f>
        <v>5</v>
      </c>
      <c r="AC96" s="51">
        <f>IFERROR(VLOOKUP(P96,[2]Punteggi!$A:$B,2,FALSE),"NR")</f>
        <v>2</v>
      </c>
      <c r="AD96" s="52">
        <f t="shared" si="4"/>
        <v>1.75</v>
      </c>
      <c r="AE96" s="52">
        <f t="shared" si="5"/>
        <v>3.3333333333333335</v>
      </c>
      <c r="AF96" s="52">
        <f t="shared" si="6"/>
        <v>5.8333333333333339</v>
      </c>
      <c r="AG96" s="35"/>
      <c r="AH96" s="35"/>
      <c r="AI96" s="35"/>
      <c r="AJ96" s="35"/>
      <c r="AK96" s="35"/>
      <c r="AL96" s="35"/>
      <c r="AM96" s="35"/>
      <c r="AN96" s="35"/>
      <c r="AO96" s="35"/>
      <c r="AP96" s="35"/>
      <c r="AQ96" s="35"/>
      <c r="AR96" s="35"/>
      <c r="AS96" s="35"/>
      <c r="AT96" s="35"/>
      <c r="AU96" s="35"/>
      <c r="AV96" s="35"/>
      <c r="AW96" s="35"/>
    </row>
    <row r="97" spans="1:50" s="41" customFormat="1" ht="32.700000000000003" customHeight="1" x14ac:dyDescent="0.3">
      <c r="A97" s="27" t="str">
        <f t="shared" si="7"/>
        <v>CONTRATTI PUBBLICI</v>
      </c>
      <c r="B97" s="54" t="s">
        <v>68</v>
      </c>
      <c r="C97" s="54" t="s">
        <v>453</v>
      </c>
      <c r="D97" s="54" t="s">
        <v>454</v>
      </c>
      <c r="E97" s="54" t="s">
        <v>161</v>
      </c>
      <c r="F97" s="54" t="s">
        <v>79</v>
      </c>
      <c r="G97" s="27" t="s">
        <v>34</v>
      </c>
      <c r="H97" s="27" t="s">
        <v>77</v>
      </c>
      <c r="I97" s="27" t="s">
        <v>74</v>
      </c>
      <c r="J97" s="27" t="s">
        <v>63</v>
      </c>
      <c r="K97" s="27" t="s">
        <v>38</v>
      </c>
      <c r="L97" s="27" t="s">
        <v>39</v>
      </c>
      <c r="M97" s="27" t="s">
        <v>48</v>
      </c>
      <c r="N97" s="27" t="s">
        <v>65</v>
      </c>
      <c r="O97" s="27" t="s">
        <v>66</v>
      </c>
      <c r="P97" s="27" t="s">
        <v>67</v>
      </c>
      <c r="Q97" s="54" t="s">
        <v>455</v>
      </c>
      <c r="R97" s="27" t="s">
        <v>188</v>
      </c>
      <c r="S97" s="50"/>
      <c r="T97" s="51">
        <f>IFERROR(VLOOKUP(G97,[2]Punteggi!$A:$B,2,FALSE),"NR")</f>
        <v>2</v>
      </c>
      <c r="U97" s="51">
        <f>IFERROR(VLOOKUP(H97,[2]Punteggi!$A:$B,2,FALSE),"NR")</f>
        <v>2</v>
      </c>
      <c r="V97" s="51">
        <f>IFERROR(VLOOKUP(I97,[2]Punteggi!$A:$B,2,FALSE),"NR")</f>
        <v>5</v>
      </c>
      <c r="W97" s="51">
        <f>IFERROR(VLOOKUP(J97,[2]Punteggi!$A:$B,2,FALSE),"NR")</f>
        <v>1</v>
      </c>
      <c r="X97" s="51">
        <f>IFERROR(VLOOKUP(K97,[2]Punteggi!$A:$B,2,FALSE),"NR")</f>
        <v>1</v>
      </c>
      <c r="Y97" s="51">
        <f>IFERROR(VLOOKUP(L97,[2]Punteggi!$A:$B,2,FALSE),"NR")</f>
        <v>0</v>
      </c>
      <c r="Z97" s="51">
        <f>IFERROR(VLOOKUP(M97,[2]Punteggi!$A:$B,2,FALSE),"NR")</f>
        <v>5</v>
      </c>
      <c r="AA97" s="51">
        <f>IFERROR(VLOOKUP(N97,[2]Punteggi!$A:$B,2,FALSE),"NR")</f>
        <v>4</v>
      </c>
      <c r="AB97" s="51">
        <f>IFERROR(VLOOKUP(O97,[2]Punteggi!$A:$B,2,FALSE),"NR")</f>
        <v>5</v>
      </c>
      <c r="AC97" s="51">
        <f>IFERROR(VLOOKUP(P97,[2]Punteggi!$A:$B,2,FALSE),"NR")</f>
        <v>2</v>
      </c>
      <c r="AD97" s="52">
        <f t="shared" si="4"/>
        <v>1.75</v>
      </c>
      <c r="AE97" s="52">
        <f t="shared" si="5"/>
        <v>3.3333333333333335</v>
      </c>
      <c r="AF97" s="52">
        <f t="shared" si="6"/>
        <v>5.8333333333333339</v>
      </c>
      <c r="AG97" s="35"/>
      <c r="AH97" s="35"/>
      <c r="AI97" s="35"/>
      <c r="AJ97" s="35"/>
      <c r="AK97" s="35"/>
      <c r="AL97" s="35"/>
      <c r="AM97" s="35"/>
      <c r="AN97" s="35"/>
      <c r="AO97" s="35"/>
      <c r="AP97" s="35"/>
      <c r="AQ97" s="35"/>
      <c r="AR97" s="35"/>
      <c r="AS97" s="35"/>
      <c r="AT97" s="35"/>
      <c r="AU97" s="35"/>
      <c r="AV97" s="35"/>
      <c r="AW97" s="35"/>
    </row>
    <row r="98" spans="1:50" s="41" customFormat="1" ht="32.700000000000003" customHeight="1" x14ac:dyDescent="0.3">
      <c r="A98" s="27" t="str">
        <f t="shared" si="7"/>
        <v>CONTRATTI PUBBLICI</v>
      </c>
      <c r="B98" s="54" t="s">
        <v>68</v>
      </c>
      <c r="C98" s="54" t="s">
        <v>456</v>
      </c>
      <c r="D98" s="54" t="s">
        <v>457</v>
      </c>
      <c r="E98" s="54" t="s">
        <v>161</v>
      </c>
      <c r="F98" s="54" t="s">
        <v>91</v>
      </c>
      <c r="G98" s="27" t="s">
        <v>34</v>
      </c>
      <c r="H98" s="27" t="s">
        <v>77</v>
      </c>
      <c r="I98" s="27" t="s">
        <v>74</v>
      </c>
      <c r="J98" s="27" t="s">
        <v>63</v>
      </c>
      <c r="K98" s="27" t="s">
        <v>38</v>
      </c>
      <c r="L98" s="27" t="s">
        <v>39</v>
      </c>
      <c r="M98" s="27" t="s">
        <v>48</v>
      </c>
      <c r="N98" s="27" t="s">
        <v>65</v>
      </c>
      <c r="O98" s="27" t="s">
        <v>66</v>
      </c>
      <c r="P98" s="27" t="s">
        <v>67</v>
      </c>
      <c r="Q98" s="54" t="s">
        <v>402</v>
      </c>
      <c r="R98" s="27" t="s">
        <v>188</v>
      </c>
      <c r="S98" s="50"/>
      <c r="T98" s="51">
        <f>IFERROR(VLOOKUP(G98,[2]Punteggi!$A:$B,2,FALSE),"NR")</f>
        <v>2</v>
      </c>
      <c r="U98" s="51">
        <f>IFERROR(VLOOKUP(H98,[2]Punteggi!$A:$B,2,FALSE),"NR")</f>
        <v>2</v>
      </c>
      <c r="V98" s="51">
        <f>IFERROR(VLOOKUP(I98,[2]Punteggi!$A:$B,2,FALSE),"NR")</f>
        <v>5</v>
      </c>
      <c r="W98" s="51">
        <f>IFERROR(VLOOKUP(J98,[2]Punteggi!$A:$B,2,FALSE),"NR")</f>
        <v>1</v>
      </c>
      <c r="X98" s="51">
        <f>IFERROR(VLOOKUP(K98,[2]Punteggi!$A:$B,2,FALSE),"NR")</f>
        <v>1</v>
      </c>
      <c r="Y98" s="51">
        <f>IFERROR(VLOOKUP(L98,[2]Punteggi!$A:$B,2,FALSE),"NR")</f>
        <v>0</v>
      </c>
      <c r="Z98" s="51">
        <f>IFERROR(VLOOKUP(M98,[2]Punteggi!$A:$B,2,FALSE),"NR")</f>
        <v>5</v>
      </c>
      <c r="AA98" s="51">
        <f>IFERROR(VLOOKUP(N98,[2]Punteggi!$A:$B,2,FALSE),"NR")</f>
        <v>4</v>
      </c>
      <c r="AB98" s="51">
        <f>IFERROR(VLOOKUP(O98,[2]Punteggi!$A:$B,2,FALSE),"NR")</f>
        <v>5</v>
      </c>
      <c r="AC98" s="51">
        <f>IFERROR(VLOOKUP(P98,[2]Punteggi!$A:$B,2,FALSE),"NR")</f>
        <v>2</v>
      </c>
      <c r="AD98" s="52">
        <f t="shared" si="4"/>
        <v>1.75</v>
      </c>
      <c r="AE98" s="52">
        <f t="shared" si="5"/>
        <v>3.3333333333333335</v>
      </c>
      <c r="AF98" s="52">
        <f t="shared" si="6"/>
        <v>5.8333333333333339</v>
      </c>
      <c r="AG98" s="35"/>
      <c r="AH98" s="35"/>
      <c r="AI98" s="35"/>
      <c r="AJ98" s="35"/>
      <c r="AK98" s="35"/>
      <c r="AL98" s="35"/>
      <c r="AM98" s="35"/>
      <c r="AN98" s="35"/>
      <c r="AO98" s="35"/>
      <c r="AP98" s="35"/>
      <c r="AQ98" s="35"/>
      <c r="AR98" s="35"/>
      <c r="AS98" s="35"/>
      <c r="AT98" s="35"/>
      <c r="AU98" s="35"/>
      <c r="AV98" s="35"/>
      <c r="AW98" s="35"/>
    </row>
    <row r="99" spans="1:50" s="41" customFormat="1" ht="32.700000000000003" customHeight="1" x14ac:dyDescent="0.3">
      <c r="A99" s="27" t="str">
        <f t="shared" si="7"/>
        <v xml:space="preserve">PROVVEDIMENTI AMPLIATIVI DELLA SFERA GIURIDICA DEI DESTINATARI PRIVI DI EFFETTO ECONOMICO DIRETTO ED IMMEDIATO PER IL DESTINATARIO  </v>
      </c>
      <c r="B99" s="54" t="s">
        <v>59</v>
      </c>
      <c r="C99" s="54" t="s">
        <v>458</v>
      </c>
      <c r="D99" s="54" t="s">
        <v>459</v>
      </c>
      <c r="E99" s="54" t="s">
        <v>195</v>
      </c>
      <c r="F99" s="54" t="s">
        <v>346</v>
      </c>
      <c r="G99" s="27" t="s">
        <v>34</v>
      </c>
      <c r="H99" s="27" t="s">
        <v>77</v>
      </c>
      <c r="I99" s="27" t="s">
        <v>74</v>
      </c>
      <c r="J99" s="27" t="s">
        <v>47</v>
      </c>
      <c r="K99" s="27" t="s">
        <v>38</v>
      </c>
      <c r="L99" s="27" t="s">
        <v>39</v>
      </c>
      <c r="M99" s="27" t="s">
        <v>64</v>
      </c>
      <c r="N99" s="27" t="s">
        <v>65</v>
      </c>
      <c r="O99" s="27" t="s">
        <v>66</v>
      </c>
      <c r="P99" s="27" t="s">
        <v>67</v>
      </c>
      <c r="Q99" s="54" t="s">
        <v>460</v>
      </c>
      <c r="R99" s="27" t="s">
        <v>188</v>
      </c>
      <c r="S99" s="27"/>
      <c r="T99" s="51">
        <f>IFERROR(VLOOKUP(G99,[2]Punteggi!$A:$B,2,FALSE),"NR")</f>
        <v>2</v>
      </c>
      <c r="U99" s="51">
        <f>IFERROR(VLOOKUP(H99,[2]Punteggi!$A:$B,2,FALSE),"NR")</f>
        <v>2</v>
      </c>
      <c r="V99" s="51">
        <f>IFERROR(VLOOKUP(I99,[2]Punteggi!$A:$B,2,FALSE),"NR")</f>
        <v>5</v>
      </c>
      <c r="W99" s="51">
        <f>IFERROR(VLOOKUP(J99,[2]Punteggi!$A:$B,2,FALSE),"NR")</f>
        <v>3</v>
      </c>
      <c r="X99" s="51">
        <f>IFERROR(VLOOKUP(K99,[2]Punteggi!$A:$B,2,FALSE),"NR")</f>
        <v>1</v>
      </c>
      <c r="Y99" s="51">
        <f>IFERROR(VLOOKUP(L99,[2]Punteggi!$A:$B,2,FALSE),"NR")</f>
        <v>0</v>
      </c>
      <c r="Z99" s="51">
        <f>IFERROR(VLOOKUP(M99,[2]Punteggi!$A:$B,2,FALSE),"NR")</f>
        <v>3</v>
      </c>
      <c r="AA99" s="51">
        <f>IFERROR(VLOOKUP(N99,[2]Punteggi!$A:$B,2,FALSE),"NR")</f>
        <v>4</v>
      </c>
      <c r="AB99" s="51">
        <f>IFERROR(VLOOKUP(O99,[2]Punteggi!$A:$B,2,FALSE),"NR")</f>
        <v>5</v>
      </c>
      <c r="AC99" s="51">
        <f>IFERROR(VLOOKUP(P99,[2]Punteggi!$A:$B,2,FALSE),"NR")</f>
        <v>2</v>
      </c>
      <c r="AD99" s="52">
        <f t="shared" si="4"/>
        <v>1.75</v>
      </c>
      <c r="AE99" s="52">
        <f t="shared" si="5"/>
        <v>3.3333333333333335</v>
      </c>
      <c r="AF99" s="52">
        <f t="shared" si="6"/>
        <v>5.8333333333333339</v>
      </c>
      <c r="AG99" s="35"/>
      <c r="AH99" s="35"/>
      <c r="AI99" s="35"/>
      <c r="AJ99" s="35"/>
      <c r="AK99" s="35"/>
      <c r="AL99" s="35"/>
      <c r="AM99" s="35"/>
      <c r="AN99" s="35"/>
      <c r="AO99" s="35"/>
      <c r="AP99" s="35"/>
      <c r="AQ99" s="35"/>
      <c r="AR99" s="35"/>
      <c r="AS99" s="35"/>
      <c r="AT99" s="35"/>
      <c r="AU99" s="35"/>
      <c r="AV99" s="35"/>
      <c r="AW99" s="35"/>
    </row>
    <row r="100" spans="1:50" s="41" customFormat="1" ht="32.700000000000003" customHeight="1" x14ac:dyDescent="0.3">
      <c r="A100" s="27" t="str">
        <f t="shared" si="7"/>
        <v>SERVIZI AGLI ORDINI</v>
      </c>
      <c r="B100" s="54" t="s">
        <v>281</v>
      </c>
      <c r="C100" s="54" t="s">
        <v>282</v>
      </c>
      <c r="D100" s="54" t="s">
        <v>461</v>
      </c>
      <c r="E100" s="54" t="s">
        <v>195</v>
      </c>
      <c r="F100" s="54" t="s">
        <v>424</v>
      </c>
      <c r="G100" s="27" t="s">
        <v>297</v>
      </c>
      <c r="H100" s="27" t="s">
        <v>78</v>
      </c>
      <c r="I100" s="27" t="s">
        <v>74</v>
      </c>
      <c r="J100" s="27" t="s">
        <v>47</v>
      </c>
      <c r="K100" s="27" t="s">
        <v>38</v>
      </c>
      <c r="L100" s="27" t="s">
        <v>39</v>
      </c>
      <c r="M100" s="27" t="s">
        <v>298</v>
      </c>
      <c r="N100" s="27" t="s">
        <v>40</v>
      </c>
      <c r="O100" s="27" t="s">
        <v>66</v>
      </c>
      <c r="P100" s="27" t="s">
        <v>67</v>
      </c>
      <c r="Q100" s="54" t="s">
        <v>134</v>
      </c>
      <c r="R100" s="27" t="s">
        <v>188</v>
      </c>
      <c r="S100" s="27"/>
      <c r="T100" s="51">
        <f>IFERROR(VLOOKUP(G100,[2]Punteggi!$A:$B,2,FALSE),"NR")</f>
        <v>4</v>
      </c>
      <c r="U100" s="51">
        <f>IFERROR(VLOOKUP(H100,[2]Punteggi!$A:$B,2,FALSE),"NR")</f>
        <v>1</v>
      </c>
      <c r="V100" s="51">
        <f>IFERROR(VLOOKUP(I100,[2]Punteggi!$A:$B,2,FALSE),"NR")</f>
        <v>5</v>
      </c>
      <c r="W100" s="51">
        <f>IFERROR(VLOOKUP(J100,[2]Punteggi!$A:$B,2,FALSE),"NR")</f>
        <v>3</v>
      </c>
      <c r="X100" s="51">
        <f>IFERROR(VLOOKUP(K100,[2]Punteggi!$A:$B,2,FALSE),"NR")</f>
        <v>1</v>
      </c>
      <c r="Y100" s="51">
        <f>IFERROR(VLOOKUP(L100,[2]Punteggi!$A:$B,2,FALSE),"NR")</f>
        <v>0</v>
      </c>
      <c r="Z100" s="51">
        <f>IFERROR(VLOOKUP(M100,[2]Punteggi!$A:$B,2,FALSE),"NR")</f>
        <v>1</v>
      </c>
      <c r="AA100" s="51">
        <f>IFERROR(VLOOKUP(N100,[2]Punteggi!$A:$B,2,FALSE),"NR")</f>
        <v>5</v>
      </c>
      <c r="AB100" s="51">
        <f>IFERROR(VLOOKUP(O100,[2]Punteggi!$A:$B,2,FALSE),"NR")</f>
        <v>5</v>
      </c>
      <c r="AC100" s="51">
        <f>IFERROR(VLOOKUP(P100,[2]Punteggi!$A:$B,2,FALSE),"NR")</f>
        <v>2</v>
      </c>
      <c r="AD100" s="52">
        <f t="shared" si="4"/>
        <v>1.75</v>
      </c>
      <c r="AE100" s="52">
        <f t="shared" si="5"/>
        <v>3.3333333333333335</v>
      </c>
      <c r="AF100" s="52">
        <f t="shared" si="6"/>
        <v>5.8333333333333339</v>
      </c>
      <c r="AG100" s="35"/>
      <c r="AH100" s="35"/>
      <c r="AI100" s="35"/>
      <c r="AJ100" s="35"/>
      <c r="AK100" s="35"/>
      <c r="AL100" s="35"/>
      <c r="AM100" s="35"/>
      <c r="AN100" s="35"/>
      <c r="AO100" s="35"/>
      <c r="AP100" s="35"/>
      <c r="AQ100" s="35"/>
      <c r="AR100" s="35"/>
      <c r="AS100" s="35"/>
      <c r="AT100" s="35"/>
      <c r="AU100" s="35"/>
      <c r="AV100" s="35"/>
      <c r="AW100" s="35"/>
    </row>
    <row r="101" spans="1:50" s="41" customFormat="1" ht="32.700000000000003" customHeight="1" x14ac:dyDescent="0.3">
      <c r="A101" s="27" t="str">
        <f t="shared" si="7"/>
        <v>VIGILANZA ORDINI (ART. 12, CO. 1 LETTE. E)</v>
      </c>
      <c r="B101" s="54" t="s">
        <v>62</v>
      </c>
      <c r="C101" s="54" t="s">
        <v>127</v>
      </c>
      <c r="D101" s="54" t="s">
        <v>462</v>
      </c>
      <c r="E101" s="54" t="s">
        <v>463</v>
      </c>
      <c r="F101" s="54" t="s">
        <v>464</v>
      </c>
      <c r="G101" s="27" t="s">
        <v>34</v>
      </c>
      <c r="H101" s="27" t="s">
        <v>78</v>
      </c>
      <c r="I101" s="27" t="s">
        <v>74</v>
      </c>
      <c r="J101" s="27" t="s">
        <v>37</v>
      </c>
      <c r="K101" s="27" t="s">
        <v>38</v>
      </c>
      <c r="L101" s="27" t="s">
        <v>39</v>
      </c>
      <c r="M101" s="27" t="s">
        <v>298</v>
      </c>
      <c r="N101" s="27" t="s">
        <v>40</v>
      </c>
      <c r="O101" s="27" t="s">
        <v>66</v>
      </c>
      <c r="P101" s="27" t="s">
        <v>67</v>
      </c>
      <c r="Q101" s="54" t="s">
        <v>465</v>
      </c>
      <c r="R101" s="27" t="s">
        <v>188</v>
      </c>
      <c r="S101" s="27"/>
      <c r="T101" s="51">
        <f>IFERROR(VLOOKUP(G101,[2]Punteggi!$A:$B,2,FALSE),"NR")</f>
        <v>2</v>
      </c>
      <c r="U101" s="51">
        <f>IFERROR(VLOOKUP(H101,[2]Punteggi!$A:$B,2,FALSE),"NR")</f>
        <v>1</v>
      </c>
      <c r="V101" s="51">
        <f>IFERROR(VLOOKUP(I101,[2]Punteggi!$A:$B,2,FALSE),"NR")</f>
        <v>5</v>
      </c>
      <c r="W101" s="51">
        <f>IFERROR(VLOOKUP(J101,[2]Punteggi!$A:$B,2,FALSE),"NR")</f>
        <v>5</v>
      </c>
      <c r="X101" s="51">
        <f>IFERROR(VLOOKUP(K101,[2]Punteggi!$A:$B,2,FALSE),"NR")</f>
        <v>1</v>
      </c>
      <c r="Y101" s="51">
        <f>IFERROR(VLOOKUP(L101,[2]Punteggi!$A:$B,2,FALSE),"NR")</f>
        <v>0</v>
      </c>
      <c r="Z101" s="51">
        <f>IFERROR(VLOOKUP(M101,[2]Punteggi!$A:$B,2,FALSE),"NR")</f>
        <v>1</v>
      </c>
      <c r="AA101" s="51">
        <f>IFERROR(VLOOKUP(N101,[2]Punteggi!$A:$B,2,FALSE),"NR")</f>
        <v>5</v>
      </c>
      <c r="AB101" s="51">
        <f>IFERROR(VLOOKUP(O101,[2]Punteggi!$A:$B,2,FALSE),"NR")</f>
        <v>5</v>
      </c>
      <c r="AC101" s="51">
        <f>IFERROR(VLOOKUP(P101,[2]Punteggi!$A:$B,2,FALSE),"NR")</f>
        <v>2</v>
      </c>
      <c r="AD101" s="52">
        <f t="shared" si="4"/>
        <v>1.75</v>
      </c>
      <c r="AE101" s="52">
        <f t="shared" si="5"/>
        <v>3.3333333333333335</v>
      </c>
      <c r="AF101" s="52">
        <f t="shared" si="6"/>
        <v>5.8333333333333339</v>
      </c>
      <c r="AG101" s="35"/>
      <c r="AH101" s="35"/>
      <c r="AI101" s="35"/>
      <c r="AJ101" s="35"/>
      <c r="AK101" s="35"/>
      <c r="AL101" s="35"/>
      <c r="AM101" s="35"/>
      <c r="AN101" s="35"/>
      <c r="AO101" s="35"/>
      <c r="AP101" s="35"/>
      <c r="AQ101" s="35"/>
      <c r="AR101" s="35"/>
      <c r="AS101" s="35"/>
      <c r="AT101" s="35"/>
      <c r="AU101" s="35"/>
      <c r="AV101" s="35"/>
      <c r="AW101" s="35"/>
    </row>
    <row r="102" spans="1:50" s="41" customFormat="1" ht="40.799999999999997" customHeight="1" x14ac:dyDescent="0.3">
      <c r="A102" s="27" t="str">
        <f t="shared" si="7"/>
        <v>VIGILANZA ORDINI (ART. 12, CO. 1 LETTE. E)</v>
      </c>
      <c r="B102" s="54" t="s">
        <v>62</v>
      </c>
      <c r="C102" s="54" t="s">
        <v>127</v>
      </c>
      <c r="D102" s="54" t="s">
        <v>466</v>
      </c>
      <c r="E102" s="54" t="s">
        <v>463</v>
      </c>
      <c r="F102" s="54" t="s">
        <v>464</v>
      </c>
      <c r="G102" s="27" t="s">
        <v>34</v>
      </c>
      <c r="H102" s="27" t="s">
        <v>78</v>
      </c>
      <c r="I102" s="27" t="s">
        <v>74</v>
      </c>
      <c r="J102" s="27" t="s">
        <v>37</v>
      </c>
      <c r="K102" s="27" t="s">
        <v>38</v>
      </c>
      <c r="L102" s="27" t="s">
        <v>39</v>
      </c>
      <c r="M102" s="27" t="s">
        <v>298</v>
      </c>
      <c r="N102" s="27" t="s">
        <v>40</v>
      </c>
      <c r="O102" s="27" t="s">
        <v>66</v>
      </c>
      <c r="P102" s="27" t="s">
        <v>67</v>
      </c>
      <c r="Q102" s="54" t="s">
        <v>465</v>
      </c>
      <c r="R102" s="27" t="s">
        <v>188</v>
      </c>
      <c r="S102" s="27"/>
      <c r="T102" s="51">
        <f>IFERROR(VLOOKUP(G102,[2]Punteggi!$A:$B,2,FALSE),"NR")</f>
        <v>2</v>
      </c>
      <c r="U102" s="51">
        <f>IFERROR(VLOOKUP(H102,[2]Punteggi!$A:$B,2,FALSE),"NR")</f>
        <v>1</v>
      </c>
      <c r="V102" s="51">
        <f>IFERROR(VLOOKUP(I102,[2]Punteggi!$A:$B,2,FALSE),"NR")</f>
        <v>5</v>
      </c>
      <c r="W102" s="51">
        <f>IFERROR(VLOOKUP(J102,[2]Punteggi!$A:$B,2,FALSE),"NR")</f>
        <v>5</v>
      </c>
      <c r="X102" s="51">
        <f>IFERROR(VLOOKUP(K102,[2]Punteggi!$A:$B,2,FALSE),"NR")</f>
        <v>1</v>
      </c>
      <c r="Y102" s="51">
        <f>IFERROR(VLOOKUP(L102,[2]Punteggi!$A:$B,2,FALSE),"NR")</f>
        <v>0</v>
      </c>
      <c r="Z102" s="51">
        <f>IFERROR(VLOOKUP(M102,[2]Punteggi!$A:$B,2,FALSE),"NR")</f>
        <v>1</v>
      </c>
      <c r="AA102" s="51">
        <f>IFERROR(VLOOKUP(N102,[2]Punteggi!$A:$B,2,FALSE),"NR")</f>
        <v>5</v>
      </c>
      <c r="AB102" s="51">
        <f>IFERROR(VLOOKUP(O102,[2]Punteggi!$A:$B,2,FALSE),"NR")</f>
        <v>5</v>
      </c>
      <c r="AC102" s="51">
        <f>IFERROR(VLOOKUP(P102,[2]Punteggi!$A:$B,2,FALSE),"NR")</f>
        <v>2</v>
      </c>
      <c r="AD102" s="52">
        <f t="shared" si="4"/>
        <v>1.75</v>
      </c>
      <c r="AE102" s="52">
        <f t="shared" si="5"/>
        <v>3.3333333333333335</v>
      </c>
      <c r="AF102" s="52">
        <f t="shared" si="6"/>
        <v>5.8333333333333339</v>
      </c>
      <c r="AG102" s="35"/>
      <c r="AH102" s="35"/>
      <c r="AI102" s="35"/>
      <c r="AJ102" s="35"/>
      <c r="AK102" s="47"/>
      <c r="AL102" s="47"/>
      <c r="AM102" s="47"/>
      <c r="AN102" s="47"/>
      <c r="AO102" s="47"/>
      <c r="AP102" s="47"/>
      <c r="AQ102" s="47"/>
      <c r="AR102" s="47"/>
      <c r="AS102" s="47"/>
      <c r="AT102" s="47"/>
      <c r="AU102" s="47"/>
      <c r="AV102" s="35"/>
      <c r="AW102" s="35"/>
    </row>
    <row r="103" spans="1:50" s="41" customFormat="1" ht="44.4" customHeight="1" x14ac:dyDescent="0.3">
      <c r="A103" s="27" t="str">
        <f t="shared" si="7"/>
        <v>CONTROLLO ANALOGO</v>
      </c>
      <c r="B103" s="27" t="s">
        <v>55</v>
      </c>
      <c r="C103" s="27" t="s">
        <v>307</v>
      </c>
      <c r="D103" s="27" t="s">
        <v>467</v>
      </c>
      <c r="E103" s="27" t="s">
        <v>231</v>
      </c>
      <c r="F103" s="27" t="s">
        <v>273</v>
      </c>
      <c r="G103" s="27"/>
      <c r="H103" s="27"/>
      <c r="I103" s="27"/>
      <c r="J103" s="27"/>
      <c r="K103" s="27"/>
      <c r="L103" s="27"/>
      <c r="M103" s="27"/>
      <c r="N103" s="27"/>
      <c r="O103" s="27"/>
      <c r="P103" s="27"/>
      <c r="Q103" s="27" t="s">
        <v>240</v>
      </c>
      <c r="R103" s="27" t="s">
        <v>188</v>
      </c>
      <c r="S103" s="50"/>
      <c r="T103" s="51" t="str">
        <f>IFERROR(VLOOKUP(G103,[2]Punteggi!$A:$B,2,FALSE),"NR")</f>
        <v>NR</v>
      </c>
      <c r="U103" s="51" t="str">
        <f>IFERROR(VLOOKUP(H103,[2]Punteggi!$A:$B,2,FALSE),"NR")</f>
        <v>NR</v>
      </c>
      <c r="V103" s="51" t="str">
        <f>IFERROR(VLOOKUP(I103,[2]Punteggi!$A:$B,2,FALSE),"NR")</f>
        <v>NR</v>
      </c>
      <c r="W103" s="51" t="str">
        <f>IFERROR(VLOOKUP(J103,[2]Punteggi!$A:$B,2,FALSE),"NR")</f>
        <v>NR</v>
      </c>
      <c r="X103" s="51" t="str">
        <f>IFERROR(VLOOKUP(K103,[2]Punteggi!$A:$B,2,FALSE),"NR")</f>
        <v>NR</v>
      </c>
      <c r="Y103" s="51" t="str">
        <f>IFERROR(VLOOKUP(L103,[2]Punteggi!$A:$B,2,FALSE),"NR")</f>
        <v>NR</v>
      </c>
      <c r="Z103" s="51" t="str">
        <f>IFERROR(VLOOKUP(M103,[2]Punteggi!$A:$B,2,FALSE),"NR")</f>
        <v>NR</v>
      </c>
      <c r="AA103" s="51" t="str">
        <f>IFERROR(VLOOKUP(N103,[2]Punteggi!$A:$B,2,FALSE),"NR")</f>
        <v>NR</v>
      </c>
      <c r="AB103" s="51" t="str">
        <f>IFERROR(VLOOKUP(O103,[2]Punteggi!$A:$B,2,FALSE),"NR")</f>
        <v>NR</v>
      </c>
      <c r="AC103" s="51" t="str">
        <f>IFERROR(VLOOKUP(P103,[2]Punteggi!$A:$B,2,FALSE),"NR")</f>
        <v>NR</v>
      </c>
      <c r="AD103" s="52" t="str">
        <f t="shared" si="4"/>
        <v>NR</v>
      </c>
      <c r="AE103" s="52" t="str">
        <f t="shared" si="5"/>
        <v>NR</v>
      </c>
      <c r="AF103" s="52" t="str">
        <f t="shared" si="6"/>
        <v>NR</v>
      </c>
      <c r="AG103" s="35"/>
      <c r="AH103" s="35"/>
      <c r="AI103" s="35"/>
      <c r="AJ103" s="35"/>
      <c r="AK103" s="35"/>
      <c r="AL103" s="35"/>
      <c r="AM103" s="35"/>
      <c r="AN103" s="35"/>
      <c r="AO103" s="35"/>
      <c r="AP103" s="35"/>
      <c r="AQ103" s="35"/>
      <c r="AR103" s="35"/>
      <c r="AS103" s="35"/>
      <c r="AT103" s="35"/>
      <c r="AU103" s="35"/>
      <c r="AV103" s="35"/>
      <c r="AW103" s="35"/>
    </row>
    <row r="104" spans="1:50" s="41" customFormat="1" ht="52.8" customHeight="1" x14ac:dyDescent="0.3">
      <c r="A104" s="27" t="str">
        <f t="shared" si="7"/>
        <v>GESTIONE DELLE ENTRATE DELLE SPESE E DEL PATRIMONIO</v>
      </c>
      <c r="B104" s="54" t="s">
        <v>58</v>
      </c>
      <c r="C104" s="54" t="s">
        <v>468</v>
      </c>
      <c r="D104" s="55" t="s">
        <v>469</v>
      </c>
      <c r="E104" s="54" t="s">
        <v>284</v>
      </c>
      <c r="F104" s="54" t="s">
        <v>470</v>
      </c>
      <c r="G104" s="27" t="s">
        <v>83</v>
      </c>
      <c r="H104" s="27" t="s">
        <v>77</v>
      </c>
      <c r="I104" s="27" t="s">
        <v>74</v>
      </c>
      <c r="J104" s="27" t="s">
        <v>63</v>
      </c>
      <c r="K104" s="27" t="s">
        <v>38</v>
      </c>
      <c r="L104" s="27" t="s">
        <v>39</v>
      </c>
      <c r="M104" s="27" t="s">
        <v>48</v>
      </c>
      <c r="N104" s="27" t="s">
        <v>362</v>
      </c>
      <c r="O104" s="27" t="s">
        <v>66</v>
      </c>
      <c r="P104" s="27" t="s">
        <v>67</v>
      </c>
      <c r="Q104" s="54" t="s">
        <v>471</v>
      </c>
      <c r="R104" s="27" t="s">
        <v>188</v>
      </c>
      <c r="S104" s="61"/>
      <c r="T104" s="51">
        <f>IFERROR(VLOOKUP(G104,[2]Punteggi!$A:$B,2,FALSE),"NR")</f>
        <v>5</v>
      </c>
      <c r="U104" s="51">
        <f>IFERROR(VLOOKUP(H104,[2]Punteggi!$A:$B,2,FALSE),"NR")</f>
        <v>2</v>
      </c>
      <c r="V104" s="51">
        <f>IFERROR(VLOOKUP(I104,[2]Punteggi!$A:$B,2,FALSE),"NR")</f>
        <v>5</v>
      </c>
      <c r="W104" s="51">
        <f>IFERROR(VLOOKUP(J104,[2]Punteggi!$A:$B,2,FALSE),"NR")</f>
        <v>1</v>
      </c>
      <c r="X104" s="51">
        <f>IFERROR(VLOOKUP(K104,[2]Punteggi!$A:$B,2,FALSE),"NR")</f>
        <v>1</v>
      </c>
      <c r="Y104" s="51">
        <f>IFERROR(VLOOKUP(L104,[2]Punteggi!$A:$B,2,FALSE),"NR")</f>
        <v>0</v>
      </c>
      <c r="Z104" s="51">
        <f>IFERROR(VLOOKUP(M104,[2]Punteggi!$A:$B,2,FALSE),"NR")</f>
        <v>5</v>
      </c>
      <c r="AA104" s="51">
        <f>IFERROR(VLOOKUP(N104,[2]Punteggi!$A:$B,2,FALSE),"NR")</f>
        <v>3</v>
      </c>
      <c r="AB104" s="51">
        <f>IFERROR(VLOOKUP(O104,[2]Punteggi!$A:$B,2,FALSE),"NR")</f>
        <v>5</v>
      </c>
      <c r="AC104" s="51">
        <f>IFERROR(VLOOKUP(P104,[2]Punteggi!$A:$B,2,FALSE),"NR")</f>
        <v>2</v>
      </c>
      <c r="AD104" s="52">
        <f t="shared" si="4"/>
        <v>1.5</v>
      </c>
      <c r="AE104" s="52">
        <f t="shared" si="5"/>
        <v>3.8333333333333335</v>
      </c>
      <c r="AF104" s="52">
        <f t="shared" si="6"/>
        <v>5.75</v>
      </c>
      <c r="AG104" s="35"/>
      <c r="AH104" s="35"/>
      <c r="AI104" s="35"/>
      <c r="AJ104" s="35"/>
      <c r="AK104" s="35"/>
      <c r="AL104" s="35"/>
      <c r="AM104" s="35"/>
      <c r="AN104" s="35"/>
      <c r="AO104" s="35"/>
      <c r="AP104" s="35"/>
      <c r="AQ104" s="35"/>
      <c r="AR104" s="35"/>
      <c r="AS104" s="35"/>
      <c r="AT104" s="35"/>
      <c r="AU104" s="35"/>
      <c r="AV104" s="35"/>
      <c r="AW104" s="35"/>
    </row>
    <row r="105" spans="1:50" ht="40.799999999999997" customHeight="1" x14ac:dyDescent="0.3">
      <c r="A105" s="27" t="str">
        <f t="shared" si="7"/>
        <v>GESTIONE DEL PERSONALE</v>
      </c>
      <c r="B105" s="54" t="s">
        <v>44</v>
      </c>
      <c r="C105" s="54" t="s">
        <v>472</v>
      </c>
      <c r="D105" s="54" t="s">
        <v>473</v>
      </c>
      <c r="E105" s="54" t="s">
        <v>54</v>
      </c>
      <c r="F105" s="54" t="s">
        <v>474</v>
      </c>
      <c r="G105" s="27" t="s">
        <v>34</v>
      </c>
      <c r="H105" s="27" t="s">
        <v>35</v>
      </c>
      <c r="I105" s="27" t="s">
        <v>74</v>
      </c>
      <c r="J105" s="27" t="s">
        <v>63</v>
      </c>
      <c r="K105" s="27" t="s">
        <v>38</v>
      </c>
      <c r="L105" s="27" t="s">
        <v>39</v>
      </c>
      <c r="M105" s="27" t="s">
        <v>64</v>
      </c>
      <c r="N105" s="27" t="s">
        <v>65</v>
      </c>
      <c r="O105" s="27" t="s">
        <v>41</v>
      </c>
      <c r="P105" s="27" t="s">
        <v>67</v>
      </c>
      <c r="Q105" s="54" t="s">
        <v>475</v>
      </c>
      <c r="R105" s="27" t="s">
        <v>188</v>
      </c>
      <c r="S105" s="27"/>
      <c r="T105" s="51">
        <f>IFERROR(VLOOKUP(G105,[2]Punteggi!$A:$B,2,FALSE),"NR")</f>
        <v>2</v>
      </c>
      <c r="U105" s="51">
        <f>IFERROR(VLOOKUP(H105,[2]Punteggi!$A:$B,2,FALSE),"NR")</f>
        <v>5</v>
      </c>
      <c r="V105" s="51">
        <f>IFERROR(VLOOKUP(I105,[2]Punteggi!$A:$B,2,FALSE),"NR")</f>
        <v>5</v>
      </c>
      <c r="W105" s="51">
        <f>IFERROR(VLOOKUP(J105,[2]Punteggi!$A:$B,2,FALSE),"NR")</f>
        <v>1</v>
      </c>
      <c r="X105" s="51">
        <f>IFERROR(VLOOKUP(K105,[2]Punteggi!$A:$B,2,FALSE),"NR")</f>
        <v>1</v>
      </c>
      <c r="Y105" s="51">
        <f>IFERROR(VLOOKUP(L105,[2]Punteggi!$A:$B,2,FALSE),"NR")</f>
        <v>0</v>
      </c>
      <c r="Z105" s="51">
        <f>IFERROR(VLOOKUP(M105,[2]Punteggi!$A:$B,2,FALSE),"NR")</f>
        <v>3</v>
      </c>
      <c r="AA105" s="51">
        <f>IFERROR(VLOOKUP(N105,[2]Punteggi!$A:$B,2,FALSE),"NR")</f>
        <v>4</v>
      </c>
      <c r="AB105" s="51">
        <f>IFERROR(VLOOKUP(O105,[2]Punteggi!$A:$B,2,FALSE),"NR")</f>
        <v>1</v>
      </c>
      <c r="AC105" s="51">
        <f>IFERROR(VLOOKUP(P105,[2]Punteggi!$A:$B,2,FALSE),"NR")</f>
        <v>2</v>
      </c>
      <c r="AD105" s="52">
        <f t="shared" si="4"/>
        <v>2.5</v>
      </c>
      <c r="AE105" s="52">
        <f t="shared" si="5"/>
        <v>2.3333333333333335</v>
      </c>
      <c r="AF105" s="52">
        <f t="shared" si="6"/>
        <v>5.8333333333333339</v>
      </c>
      <c r="AG105" s="35"/>
      <c r="AH105" s="35"/>
      <c r="AI105" s="35"/>
      <c r="AJ105" s="35"/>
      <c r="AK105" s="35"/>
      <c r="AL105" s="35"/>
      <c r="AM105" s="35"/>
      <c r="AN105" s="35"/>
      <c r="AO105" s="35"/>
      <c r="AP105" s="35"/>
      <c r="AQ105" s="35"/>
      <c r="AR105" s="35"/>
      <c r="AS105" s="35"/>
      <c r="AT105" s="35"/>
      <c r="AU105" s="35"/>
      <c r="AV105" s="35"/>
      <c r="AW105" s="35"/>
      <c r="AX105" s="41"/>
    </row>
    <row r="106" spans="1:50" ht="48.6" customHeight="1" x14ac:dyDescent="0.3">
      <c r="A106" s="27" t="str">
        <f t="shared" si="7"/>
        <v>CONTRATTI PUBBLICI</v>
      </c>
      <c r="B106" s="54" t="s">
        <v>68</v>
      </c>
      <c r="C106" s="54" t="s">
        <v>397</v>
      </c>
      <c r="D106" s="54" t="s">
        <v>476</v>
      </c>
      <c r="E106" s="54" t="s">
        <v>71</v>
      </c>
      <c r="F106" s="54" t="s">
        <v>477</v>
      </c>
      <c r="G106" s="27" t="s">
        <v>34</v>
      </c>
      <c r="H106" s="27" t="s">
        <v>77</v>
      </c>
      <c r="I106" s="27" t="s">
        <v>74</v>
      </c>
      <c r="J106" s="27" t="s">
        <v>63</v>
      </c>
      <c r="K106" s="27" t="s">
        <v>38</v>
      </c>
      <c r="L106" s="27" t="s">
        <v>39</v>
      </c>
      <c r="M106" s="27" t="s">
        <v>48</v>
      </c>
      <c r="N106" s="27" t="s">
        <v>40</v>
      </c>
      <c r="O106" s="27" t="s">
        <v>41</v>
      </c>
      <c r="P106" s="27" t="s">
        <v>220</v>
      </c>
      <c r="Q106" s="54" t="s">
        <v>76</v>
      </c>
      <c r="R106" s="27" t="s">
        <v>188</v>
      </c>
      <c r="S106" s="27"/>
      <c r="T106" s="51">
        <f>IFERROR(VLOOKUP(G106,[2]Punteggi!$A:$B,2,FALSE),"NR")</f>
        <v>2</v>
      </c>
      <c r="U106" s="51">
        <f>IFERROR(VLOOKUP(H106,[2]Punteggi!$A:$B,2,FALSE),"NR")</f>
        <v>2</v>
      </c>
      <c r="V106" s="51">
        <f>IFERROR(VLOOKUP(I106,[2]Punteggi!$A:$B,2,FALSE),"NR")</f>
        <v>5</v>
      </c>
      <c r="W106" s="51">
        <f>IFERROR(VLOOKUP(J106,[2]Punteggi!$A:$B,2,FALSE),"NR")</f>
        <v>1</v>
      </c>
      <c r="X106" s="51">
        <f>IFERROR(VLOOKUP(K106,[2]Punteggi!$A:$B,2,FALSE),"NR")</f>
        <v>1</v>
      </c>
      <c r="Y106" s="51">
        <f>IFERROR(VLOOKUP(L106,[2]Punteggi!$A:$B,2,FALSE),"NR")</f>
        <v>0</v>
      </c>
      <c r="Z106" s="51">
        <f>IFERROR(VLOOKUP(M106,[2]Punteggi!$A:$B,2,FALSE),"NR")</f>
        <v>5</v>
      </c>
      <c r="AA106" s="51">
        <f>IFERROR(VLOOKUP(N106,[2]Punteggi!$A:$B,2,FALSE),"NR")</f>
        <v>5</v>
      </c>
      <c r="AB106" s="51">
        <f>IFERROR(VLOOKUP(O106,[2]Punteggi!$A:$B,2,FALSE),"NR")</f>
        <v>1</v>
      </c>
      <c r="AC106" s="51">
        <f>IFERROR(VLOOKUP(P106,[2]Punteggi!$A:$B,2,FALSE),"NR")</f>
        <v>3</v>
      </c>
      <c r="AD106" s="52">
        <f t="shared" si="4"/>
        <v>2</v>
      </c>
      <c r="AE106" s="52">
        <f t="shared" si="5"/>
        <v>2.8333333333333335</v>
      </c>
      <c r="AF106" s="52">
        <f t="shared" si="6"/>
        <v>5.666666666666667</v>
      </c>
      <c r="AG106" s="35"/>
      <c r="AH106" s="35"/>
      <c r="AI106" s="35"/>
      <c r="AJ106" s="35"/>
      <c r="AK106" s="35"/>
      <c r="AL106" s="35"/>
      <c r="AM106" s="35"/>
      <c r="AN106" s="35"/>
      <c r="AO106" s="35"/>
      <c r="AP106" s="35" t="s">
        <v>182</v>
      </c>
      <c r="AQ106" s="35"/>
      <c r="AR106" s="35"/>
      <c r="AS106" s="35"/>
      <c r="AT106" s="35"/>
      <c r="AU106" s="35"/>
      <c r="AV106" s="35"/>
      <c r="AW106" s="35"/>
    </row>
    <row r="107" spans="1:50" ht="85.8" customHeight="1" x14ac:dyDescent="0.3">
      <c r="A107" s="27" t="str">
        <f t="shared" si="7"/>
        <v>CONTROLLO ANALOGO</v>
      </c>
      <c r="B107" s="54" t="s">
        <v>55</v>
      </c>
      <c r="C107" s="54" t="s">
        <v>320</v>
      </c>
      <c r="D107" s="54" t="s">
        <v>478</v>
      </c>
      <c r="E107" s="54" t="s">
        <v>54</v>
      </c>
      <c r="F107" s="54" t="s">
        <v>356</v>
      </c>
      <c r="G107" s="27" t="s">
        <v>34</v>
      </c>
      <c r="H107" s="27" t="s">
        <v>78</v>
      </c>
      <c r="I107" s="27" t="s">
        <v>74</v>
      </c>
      <c r="J107" s="27" t="s">
        <v>47</v>
      </c>
      <c r="K107" s="27" t="s">
        <v>38</v>
      </c>
      <c r="L107" s="27" t="s">
        <v>39</v>
      </c>
      <c r="M107" s="27" t="s">
        <v>48</v>
      </c>
      <c r="N107" s="27" t="s">
        <v>65</v>
      </c>
      <c r="O107" s="27" t="s">
        <v>41</v>
      </c>
      <c r="P107" s="27" t="s">
        <v>67</v>
      </c>
      <c r="Q107" s="54" t="s">
        <v>479</v>
      </c>
      <c r="R107" s="27" t="s">
        <v>188</v>
      </c>
      <c r="S107" s="27"/>
      <c r="T107" s="51">
        <f>IFERROR(VLOOKUP(G107,[2]Punteggi!$A:$B,2,FALSE),"NR")</f>
        <v>2</v>
      </c>
      <c r="U107" s="51">
        <f>IFERROR(VLOOKUP(H107,[2]Punteggi!$A:$B,2,FALSE),"NR")</f>
        <v>1</v>
      </c>
      <c r="V107" s="51">
        <f>IFERROR(VLOOKUP(I107,[2]Punteggi!$A:$B,2,FALSE),"NR")</f>
        <v>5</v>
      </c>
      <c r="W107" s="51">
        <f>IFERROR(VLOOKUP(J107,[2]Punteggi!$A:$B,2,FALSE),"NR")</f>
        <v>3</v>
      </c>
      <c r="X107" s="51">
        <f>IFERROR(VLOOKUP(K107,[2]Punteggi!$A:$B,2,FALSE),"NR")</f>
        <v>1</v>
      </c>
      <c r="Y107" s="51">
        <f>IFERROR(VLOOKUP(L107,[2]Punteggi!$A:$B,2,FALSE),"NR")</f>
        <v>0</v>
      </c>
      <c r="Z107" s="51">
        <f>IFERROR(VLOOKUP(M107,[2]Punteggi!$A:$B,2,FALSE),"NR")</f>
        <v>5</v>
      </c>
      <c r="AA107" s="51">
        <f>IFERROR(VLOOKUP(N107,[2]Punteggi!$A:$B,2,FALSE),"NR")</f>
        <v>4</v>
      </c>
      <c r="AB107" s="51">
        <f>IFERROR(VLOOKUP(O107,[2]Punteggi!$A:$B,2,FALSE),"NR")</f>
        <v>1</v>
      </c>
      <c r="AC107" s="51">
        <f>IFERROR(VLOOKUP(P107,[2]Punteggi!$A:$B,2,FALSE),"NR")</f>
        <v>2</v>
      </c>
      <c r="AD107" s="52">
        <f t="shared" si="4"/>
        <v>1.5</v>
      </c>
      <c r="AE107" s="52">
        <f t="shared" si="5"/>
        <v>3</v>
      </c>
      <c r="AF107" s="52">
        <f t="shared" si="6"/>
        <v>4.5</v>
      </c>
      <c r="AG107" s="35"/>
      <c r="AH107" s="35"/>
      <c r="AI107" s="35"/>
      <c r="AJ107" s="35"/>
      <c r="AK107" s="35"/>
      <c r="AL107" s="35"/>
      <c r="AM107" s="35"/>
      <c r="AN107" s="35"/>
      <c r="AO107" s="35"/>
      <c r="AP107" s="35"/>
      <c r="AQ107" s="35"/>
      <c r="AR107" s="35"/>
      <c r="AS107" s="35"/>
      <c r="AT107" s="35"/>
      <c r="AU107" s="35"/>
      <c r="AV107" s="35"/>
      <c r="AW107" s="35"/>
      <c r="AX107" s="41"/>
    </row>
    <row r="108" spans="1:50" ht="32.700000000000003" customHeight="1" x14ac:dyDescent="0.3">
      <c r="A108" s="27" t="str">
        <f t="shared" si="7"/>
        <v>ATTIVITA' NORMATIVA REGOLAMENTARE</v>
      </c>
      <c r="B108" s="54" t="s">
        <v>53</v>
      </c>
      <c r="C108" s="54" t="s">
        <v>254</v>
      </c>
      <c r="D108" s="54" t="s">
        <v>480</v>
      </c>
      <c r="E108" s="54" t="s">
        <v>463</v>
      </c>
      <c r="F108" s="54" t="s">
        <v>481</v>
      </c>
      <c r="G108" s="54" t="s">
        <v>34</v>
      </c>
      <c r="H108" s="54" t="s">
        <v>78</v>
      </c>
      <c r="I108" s="54" t="s">
        <v>36</v>
      </c>
      <c r="J108" s="54" t="s">
        <v>47</v>
      </c>
      <c r="K108" s="54" t="s">
        <v>38</v>
      </c>
      <c r="L108" s="54" t="s">
        <v>87</v>
      </c>
      <c r="M108" s="54" t="s">
        <v>64</v>
      </c>
      <c r="N108" s="54" t="s">
        <v>362</v>
      </c>
      <c r="O108" s="54" t="s">
        <v>66</v>
      </c>
      <c r="P108" s="54" t="s">
        <v>67</v>
      </c>
      <c r="Q108" s="54" t="s">
        <v>134</v>
      </c>
      <c r="R108" s="27" t="s">
        <v>188</v>
      </c>
      <c r="S108" s="65"/>
      <c r="T108" s="51">
        <f>IFERROR(VLOOKUP(G108,[2]Punteggi!$A:$B,2,FALSE),"NR")</f>
        <v>2</v>
      </c>
      <c r="U108" s="51">
        <f>IFERROR(VLOOKUP(H108,[2]Punteggi!$A:$B,2,FALSE),"NR")</f>
        <v>1</v>
      </c>
      <c r="V108" s="51">
        <f>IFERROR(VLOOKUP(I108,[2]Punteggi!$A:$B,2,FALSE),"NR")</f>
        <v>2</v>
      </c>
      <c r="W108" s="51">
        <f>IFERROR(VLOOKUP(J108,[2]Punteggi!$A:$B,2,FALSE),"NR")</f>
        <v>3</v>
      </c>
      <c r="X108" s="51">
        <f>IFERROR(VLOOKUP(K108,[2]Punteggi!$A:$B,2,FALSE),"NR")</f>
        <v>1</v>
      </c>
      <c r="Y108" s="51">
        <f>IFERROR(VLOOKUP(L108,[2]Punteggi!$A:$B,2,FALSE),"NR")</f>
        <v>3</v>
      </c>
      <c r="Z108" s="51">
        <f>IFERROR(VLOOKUP(M108,[2]Punteggi!$A:$B,2,FALSE),"NR")</f>
        <v>3</v>
      </c>
      <c r="AA108" s="51">
        <f>IFERROR(VLOOKUP(N108,[2]Punteggi!$A:$B,2,FALSE),"NR")</f>
        <v>3</v>
      </c>
      <c r="AB108" s="51">
        <f>IFERROR(VLOOKUP(O108,[2]Punteggi!$A:$B,2,FALSE),"NR")</f>
        <v>5</v>
      </c>
      <c r="AC108" s="51">
        <f>IFERROR(VLOOKUP(P108,[2]Punteggi!$A:$B,2,FALSE),"NR")</f>
        <v>2</v>
      </c>
      <c r="AD108" s="52">
        <f t="shared" si="4"/>
        <v>2</v>
      </c>
      <c r="AE108" s="52">
        <f t="shared" si="5"/>
        <v>2.8333333333333335</v>
      </c>
      <c r="AF108" s="52">
        <f t="shared" si="6"/>
        <v>5.666666666666667</v>
      </c>
      <c r="AK108" s="35"/>
      <c r="AL108" s="35"/>
      <c r="AM108" s="35"/>
      <c r="AN108" s="35"/>
      <c r="AO108" s="35"/>
      <c r="AP108" s="35"/>
      <c r="AQ108" s="35"/>
      <c r="AR108" s="35"/>
      <c r="AS108" s="35"/>
      <c r="AT108" s="35"/>
      <c r="AU108" s="35"/>
      <c r="AV108" s="35"/>
      <c r="AW108" s="35"/>
    </row>
    <row r="109" spans="1:50" ht="32.700000000000003" customHeight="1" x14ac:dyDescent="0.3">
      <c r="A109" s="27" t="str">
        <f t="shared" si="7"/>
        <v>COMMISSIONI E GRUPPI DI LAVORO</v>
      </c>
      <c r="B109" s="54" t="s">
        <v>207</v>
      </c>
      <c r="C109" s="54" t="s">
        <v>214</v>
      </c>
      <c r="D109" s="54" t="s">
        <v>482</v>
      </c>
      <c r="E109" s="54" t="s">
        <v>210</v>
      </c>
      <c r="F109" s="54" t="s">
        <v>483</v>
      </c>
      <c r="G109" s="27" t="s">
        <v>297</v>
      </c>
      <c r="H109" s="27" t="s">
        <v>77</v>
      </c>
      <c r="I109" s="27" t="s">
        <v>74</v>
      </c>
      <c r="J109" s="27" t="s">
        <v>63</v>
      </c>
      <c r="K109" s="27" t="s">
        <v>38</v>
      </c>
      <c r="L109" s="27" t="s">
        <v>39</v>
      </c>
      <c r="M109" s="27" t="s">
        <v>64</v>
      </c>
      <c r="N109" s="27" t="s">
        <v>65</v>
      </c>
      <c r="O109" s="27" t="s">
        <v>66</v>
      </c>
      <c r="P109" s="27" t="s">
        <v>310</v>
      </c>
      <c r="Q109" s="54" t="s">
        <v>484</v>
      </c>
      <c r="R109" s="27" t="s">
        <v>188</v>
      </c>
      <c r="S109" s="50"/>
      <c r="T109" s="51">
        <f>IFERROR(VLOOKUP(G109,[2]Punteggi!$A:$B,2,FALSE),"NR")</f>
        <v>4</v>
      </c>
      <c r="U109" s="51">
        <f>IFERROR(VLOOKUP(H109,[2]Punteggi!$A:$B,2,FALSE),"NR")</f>
        <v>2</v>
      </c>
      <c r="V109" s="51">
        <f>IFERROR(VLOOKUP(I109,[2]Punteggi!$A:$B,2,FALSE),"NR")</f>
        <v>5</v>
      </c>
      <c r="W109" s="51">
        <f>IFERROR(VLOOKUP(J109,[2]Punteggi!$A:$B,2,FALSE),"NR")</f>
        <v>1</v>
      </c>
      <c r="X109" s="51">
        <f>IFERROR(VLOOKUP(K109,[2]Punteggi!$A:$B,2,FALSE),"NR")</f>
        <v>1</v>
      </c>
      <c r="Y109" s="51">
        <f>IFERROR(VLOOKUP(L109,[2]Punteggi!$A:$B,2,FALSE),"NR")</f>
        <v>0</v>
      </c>
      <c r="Z109" s="51">
        <f>IFERROR(VLOOKUP(M109,[2]Punteggi!$A:$B,2,FALSE),"NR")</f>
        <v>3</v>
      </c>
      <c r="AA109" s="51">
        <f>IFERROR(VLOOKUP(N109,[2]Punteggi!$A:$B,2,FALSE),"NR")</f>
        <v>4</v>
      </c>
      <c r="AB109" s="51">
        <f>IFERROR(VLOOKUP(O109,[2]Punteggi!$A:$B,2,FALSE),"NR")</f>
        <v>5</v>
      </c>
      <c r="AC109" s="51">
        <f>IFERROR(VLOOKUP(P109,[2]Punteggi!$A:$B,2,FALSE),"NR")</f>
        <v>1</v>
      </c>
      <c r="AD109" s="52">
        <f t="shared" si="4"/>
        <v>1.75</v>
      </c>
      <c r="AE109" s="52">
        <f t="shared" si="5"/>
        <v>3.1666666666666665</v>
      </c>
      <c r="AF109" s="52">
        <f t="shared" si="6"/>
        <v>5.5416666666666661</v>
      </c>
      <c r="AG109" s="35"/>
      <c r="AH109" s="35"/>
      <c r="AI109" s="35"/>
      <c r="AJ109" s="35"/>
      <c r="AK109" s="35"/>
      <c r="AL109" s="35"/>
      <c r="AM109" s="35"/>
      <c r="AN109" s="35"/>
      <c r="AO109" s="35"/>
      <c r="AP109" s="35"/>
      <c r="AQ109" s="35"/>
      <c r="AR109" s="35"/>
      <c r="AS109" s="35"/>
      <c r="AT109" s="35"/>
      <c r="AU109" s="35"/>
    </row>
    <row r="110" spans="1:50" ht="32.700000000000003" customHeight="1" x14ac:dyDescent="0.3">
      <c r="A110" s="27" t="str">
        <f t="shared" si="7"/>
        <v>GESTIONE DELLE ENTRATE DELLE SPESE E DEL PATRIMONIO</v>
      </c>
      <c r="B110" s="58" t="s">
        <v>58</v>
      </c>
      <c r="C110" s="54" t="s">
        <v>485</v>
      </c>
      <c r="D110" s="54" t="s">
        <v>486</v>
      </c>
      <c r="E110" s="54" t="s">
        <v>329</v>
      </c>
      <c r="F110" s="54" t="s">
        <v>487</v>
      </c>
      <c r="G110" s="27" t="s">
        <v>297</v>
      </c>
      <c r="H110" s="27" t="s">
        <v>77</v>
      </c>
      <c r="I110" s="27" t="s">
        <v>36</v>
      </c>
      <c r="J110" s="27" t="s">
        <v>63</v>
      </c>
      <c r="K110" s="27" t="s">
        <v>38</v>
      </c>
      <c r="L110" s="27" t="s">
        <v>39</v>
      </c>
      <c r="M110" s="27" t="s">
        <v>48</v>
      </c>
      <c r="N110" s="27" t="s">
        <v>65</v>
      </c>
      <c r="O110" s="27" t="s">
        <v>66</v>
      </c>
      <c r="P110" s="27" t="s">
        <v>67</v>
      </c>
      <c r="Q110" s="54" t="s">
        <v>488</v>
      </c>
      <c r="R110" s="27" t="s">
        <v>188</v>
      </c>
      <c r="S110" s="50"/>
      <c r="T110" s="51">
        <f>IFERROR(VLOOKUP(G110,[2]Punteggi!$A:$B,2,FALSE),"NR")</f>
        <v>4</v>
      </c>
      <c r="U110" s="51">
        <f>IFERROR(VLOOKUP(H110,[2]Punteggi!$A:$B,2,FALSE),"NR")</f>
        <v>2</v>
      </c>
      <c r="V110" s="51">
        <f>IFERROR(VLOOKUP(I110,[2]Punteggi!$A:$B,2,FALSE),"NR")</f>
        <v>2</v>
      </c>
      <c r="W110" s="51">
        <f>IFERROR(VLOOKUP(J110,[2]Punteggi!$A:$B,2,FALSE),"NR")</f>
        <v>1</v>
      </c>
      <c r="X110" s="51">
        <f>IFERROR(VLOOKUP(K110,[2]Punteggi!$A:$B,2,FALSE),"NR")</f>
        <v>1</v>
      </c>
      <c r="Y110" s="51">
        <f>IFERROR(VLOOKUP(L110,[2]Punteggi!$A:$B,2,FALSE),"NR")</f>
        <v>0</v>
      </c>
      <c r="Z110" s="51">
        <f>IFERROR(VLOOKUP(M110,[2]Punteggi!$A:$B,2,FALSE),"NR")</f>
        <v>5</v>
      </c>
      <c r="AA110" s="51">
        <f>IFERROR(VLOOKUP(N110,[2]Punteggi!$A:$B,2,FALSE),"NR")</f>
        <v>4</v>
      </c>
      <c r="AB110" s="51">
        <f>IFERROR(VLOOKUP(O110,[2]Punteggi!$A:$B,2,FALSE),"NR")</f>
        <v>5</v>
      </c>
      <c r="AC110" s="51">
        <f>IFERROR(VLOOKUP(P110,[2]Punteggi!$A:$B,2,FALSE),"NR")</f>
        <v>2</v>
      </c>
      <c r="AD110" s="52">
        <f t="shared" si="4"/>
        <v>1.75</v>
      </c>
      <c r="AE110" s="52">
        <f t="shared" si="5"/>
        <v>3.1666666666666665</v>
      </c>
      <c r="AF110" s="52">
        <f t="shared" si="6"/>
        <v>5.5416666666666661</v>
      </c>
      <c r="AG110" s="35"/>
      <c r="AH110" s="35"/>
      <c r="AI110" s="35"/>
      <c r="AJ110" s="35"/>
      <c r="AK110" s="35"/>
      <c r="AL110" s="35"/>
      <c r="AM110" s="35"/>
      <c r="AN110" s="35"/>
      <c r="AO110" s="35"/>
      <c r="AP110" s="35"/>
      <c r="AQ110" s="35"/>
      <c r="AR110" s="35"/>
      <c r="AS110" s="35"/>
      <c r="AT110" s="35"/>
      <c r="AU110" s="35"/>
    </row>
    <row r="111" spans="1:50" ht="32.700000000000003" customHeight="1" x14ac:dyDescent="0.3">
      <c r="A111" s="27" t="str">
        <f t="shared" si="7"/>
        <v>FORMAZIONE PROFESSIONALE CONTINUA</v>
      </c>
      <c r="B111" s="27" t="s">
        <v>56</v>
      </c>
      <c r="C111" s="27" t="s">
        <v>489</v>
      </c>
      <c r="D111" s="27" t="s">
        <v>490</v>
      </c>
      <c r="E111" s="27" t="s">
        <v>57</v>
      </c>
      <c r="F111" s="27" t="s">
        <v>188</v>
      </c>
      <c r="G111" s="27"/>
      <c r="H111" s="27"/>
      <c r="I111" s="27"/>
      <c r="J111" s="27"/>
      <c r="K111" s="27"/>
      <c r="L111" s="27"/>
      <c r="M111" s="27"/>
      <c r="N111" s="27"/>
      <c r="O111" s="27"/>
      <c r="P111" s="27"/>
      <c r="Q111" s="27" t="s">
        <v>187</v>
      </c>
      <c r="R111" s="27" t="s">
        <v>188</v>
      </c>
      <c r="S111" s="27"/>
      <c r="T111" s="51" t="str">
        <f>IFERROR(VLOOKUP(G111,[2]Punteggi!$A:$B,2,FALSE),"NR")</f>
        <v>NR</v>
      </c>
      <c r="U111" s="51" t="str">
        <f>IFERROR(VLOOKUP(H111,[2]Punteggi!$A:$B,2,FALSE),"NR")</f>
        <v>NR</v>
      </c>
      <c r="V111" s="51" t="str">
        <f>IFERROR(VLOOKUP(I111,[2]Punteggi!$A:$B,2,FALSE),"NR")</f>
        <v>NR</v>
      </c>
      <c r="W111" s="51" t="str">
        <f>IFERROR(VLOOKUP(J111,[2]Punteggi!$A:$B,2,FALSE),"NR")</f>
        <v>NR</v>
      </c>
      <c r="X111" s="51" t="str">
        <f>IFERROR(VLOOKUP(K111,[2]Punteggi!$A:$B,2,FALSE),"NR")</f>
        <v>NR</v>
      </c>
      <c r="Y111" s="51" t="str">
        <f>IFERROR(VLOOKUP(L111,[2]Punteggi!$A:$B,2,FALSE),"NR")</f>
        <v>NR</v>
      </c>
      <c r="Z111" s="51" t="str">
        <f>IFERROR(VLOOKUP(M111,[2]Punteggi!$A:$B,2,FALSE),"NR")</f>
        <v>NR</v>
      </c>
      <c r="AA111" s="51" t="str">
        <f>IFERROR(VLOOKUP(N111,[2]Punteggi!$A:$B,2,FALSE),"NR")</f>
        <v>NR</v>
      </c>
      <c r="AB111" s="51" t="str">
        <f>IFERROR(VLOOKUP(O111,[2]Punteggi!$A:$B,2,FALSE),"NR")</f>
        <v>NR</v>
      </c>
      <c r="AC111" s="51" t="str">
        <f>IFERROR(VLOOKUP(P111,[2]Punteggi!$A:$B,2,FALSE),"NR")</f>
        <v>NR</v>
      </c>
      <c r="AD111" s="52" t="str">
        <f t="shared" si="4"/>
        <v>NR</v>
      </c>
      <c r="AE111" s="52" t="str">
        <f t="shared" si="5"/>
        <v>NR</v>
      </c>
      <c r="AF111" s="52" t="str">
        <f t="shared" si="6"/>
        <v>NR</v>
      </c>
      <c r="AG111" s="35"/>
      <c r="AH111" s="35"/>
      <c r="AI111" s="35"/>
      <c r="AJ111" s="35"/>
      <c r="AK111" s="35"/>
      <c r="AL111" s="35"/>
      <c r="AM111" s="35"/>
      <c r="AN111" s="35"/>
      <c r="AO111" s="35"/>
      <c r="AP111" s="35"/>
      <c r="AQ111" s="35"/>
      <c r="AR111" s="35"/>
      <c r="AS111" s="35"/>
      <c r="AT111" s="35"/>
      <c r="AU111" s="35"/>
      <c r="AV111" s="35"/>
      <c r="AW111" s="35"/>
      <c r="AX111" s="41"/>
    </row>
    <row r="112" spans="1:50" ht="32.700000000000003" customHeight="1" x14ac:dyDescent="0.3">
      <c r="A112" s="27" t="str">
        <f t="shared" si="7"/>
        <v>RELAZIONI ISTITUZIONALI INTERNAZIONALI</v>
      </c>
      <c r="B112" s="54" t="s">
        <v>257</v>
      </c>
      <c r="C112" s="54" t="s">
        <v>491</v>
      </c>
      <c r="D112" s="54" t="s">
        <v>492</v>
      </c>
      <c r="E112" s="54" t="s">
        <v>337</v>
      </c>
      <c r="F112" s="54" t="s">
        <v>405</v>
      </c>
      <c r="G112" s="27" t="s">
        <v>83</v>
      </c>
      <c r="H112" s="27" t="s">
        <v>78</v>
      </c>
      <c r="I112" s="27" t="s">
        <v>74</v>
      </c>
      <c r="J112" s="27" t="s">
        <v>63</v>
      </c>
      <c r="K112" s="27" t="s">
        <v>38</v>
      </c>
      <c r="L112" s="27" t="s">
        <v>39</v>
      </c>
      <c r="M112" s="27" t="s">
        <v>298</v>
      </c>
      <c r="N112" s="27" t="s">
        <v>40</v>
      </c>
      <c r="O112" s="27" t="s">
        <v>66</v>
      </c>
      <c r="P112" s="27" t="s">
        <v>67</v>
      </c>
      <c r="Q112" s="54" t="s">
        <v>406</v>
      </c>
      <c r="R112" s="27" t="s">
        <v>188</v>
      </c>
      <c r="S112" s="27"/>
      <c r="T112" s="51">
        <f>IFERROR(VLOOKUP(G112,[2]Punteggi!$A:$B,2,FALSE),"NR")</f>
        <v>5</v>
      </c>
      <c r="U112" s="51">
        <f>IFERROR(VLOOKUP(H112,[2]Punteggi!$A:$B,2,FALSE),"NR")</f>
        <v>1</v>
      </c>
      <c r="V112" s="51">
        <f>IFERROR(VLOOKUP(I112,[2]Punteggi!$A:$B,2,FALSE),"NR")</f>
        <v>5</v>
      </c>
      <c r="W112" s="51">
        <f>IFERROR(VLOOKUP(J112,[2]Punteggi!$A:$B,2,FALSE),"NR")</f>
        <v>1</v>
      </c>
      <c r="X112" s="51">
        <f>IFERROR(VLOOKUP(K112,[2]Punteggi!$A:$B,2,FALSE),"NR")</f>
        <v>1</v>
      </c>
      <c r="Y112" s="51">
        <f>IFERROR(VLOOKUP(L112,[2]Punteggi!$A:$B,2,FALSE),"NR")</f>
        <v>0</v>
      </c>
      <c r="Z112" s="51">
        <f>IFERROR(VLOOKUP(M112,[2]Punteggi!$A:$B,2,FALSE),"NR")</f>
        <v>1</v>
      </c>
      <c r="AA112" s="51">
        <f>IFERROR(VLOOKUP(N112,[2]Punteggi!$A:$B,2,FALSE),"NR")</f>
        <v>5</v>
      </c>
      <c r="AB112" s="51">
        <f>IFERROR(VLOOKUP(O112,[2]Punteggi!$A:$B,2,FALSE),"NR")</f>
        <v>5</v>
      </c>
      <c r="AC112" s="51">
        <f>IFERROR(VLOOKUP(P112,[2]Punteggi!$A:$B,2,FALSE),"NR")</f>
        <v>2</v>
      </c>
      <c r="AD112" s="52">
        <f t="shared" si="4"/>
        <v>1.75</v>
      </c>
      <c r="AE112" s="52">
        <f t="shared" si="5"/>
        <v>3.1666666666666665</v>
      </c>
      <c r="AF112" s="52">
        <f t="shared" si="6"/>
        <v>5.5416666666666661</v>
      </c>
      <c r="AG112" s="35"/>
      <c r="AH112" s="35"/>
      <c r="AI112" s="35"/>
      <c r="AJ112" s="35"/>
      <c r="AK112" s="35"/>
      <c r="AL112" s="35"/>
      <c r="AM112" s="35"/>
      <c r="AN112" s="35"/>
      <c r="AO112" s="35"/>
      <c r="AP112" s="35"/>
      <c r="AQ112" s="35"/>
      <c r="AR112" s="35"/>
      <c r="AS112" s="35"/>
      <c r="AT112" s="35"/>
      <c r="AU112" s="35"/>
    </row>
    <row r="113" spans="1:50" ht="32.700000000000003" customHeight="1" x14ac:dyDescent="0.3">
      <c r="A113" s="27" t="str">
        <f t="shared" si="7"/>
        <v>GESTIONE DELLE ENTRATE DELLE SPESE E DEL PATRIMONIO</v>
      </c>
      <c r="B113" s="54" t="s">
        <v>58</v>
      </c>
      <c r="C113" s="54" t="s">
        <v>493</v>
      </c>
      <c r="D113" s="54" t="s">
        <v>494</v>
      </c>
      <c r="E113" s="54" t="s">
        <v>463</v>
      </c>
      <c r="F113" s="54" t="s">
        <v>495</v>
      </c>
      <c r="G113" s="27" t="s">
        <v>34</v>
      </c>
      <c r="H113" s="27" t="s">
        <v>78</v>
      </c>
      <c r="I113" s="27" t="s">
        <v>74</v>
      </c>
      <c r="J113" s="27" t="s">
        <v>47</v>
      </c>
      <c r="K113" s="27" t="s">
        <v>38</v>
      </c>
      <c r="L113" s="27" t="s">
        <v>39</v>
      </c>
      <c r="M113" s="27" t="s">
        <v>48</v>
      </c>
      <c r="N113" s="27" t="s">
        <v>65</v>
      </c>
      <c r="O113" s="27" t="s">
        <v>66</v>
      </c>
      <c r="P113" s="27" t="s">
        <v>67</v>
      </c>
      <c r="Q113" s="54" t="s">
        <v>496</v>
      </c>
      <c r="R113" s="27" t="s">
        <v>188</v>
      </c>
      <c r="S113" s="50"/>
      <c r="T113" s="51">
        <f>IFERROR(VLOOKUP(G113,[2]Punteggi!$A:$B,2,FALSE),"NR")</f>
        <v>2</v>
      </c>
      <c r="U113" s="51">
        <f>IFERROR(VLOOKUP(H113,[2]Punteggi!$A:$B,2,FALSE),"NR")</f>
        <v>1</v>
      </c>
      <c r="V113" s="51">
        <f>IFERROR(VLOOKUP(I113,[2]Punteggi!$A:$B,2,FALSE),"NR")</f>
        <v>5</v>
      </c>
      <c r="W113" s="51">
        <f>IFERROR(VLOOKUP(J113,[2]Punteggi!$A:$B,2,FALSE),"NR")</f>
        <v>3</v>
      </c>
      <c r="X113" s="51">
        <f>IFERROR(VLOOKUP(K113,[2]Punteggi!$A:$B,2,FALSE),"NR")</f>
        <v>1</v>
      </c>
      <c r="Y113" s="51">
        <f>IFERROR(VLOOKUP(L113,[2]Punteggi!$A:$B,2,FALSE),"NR")</f>
        <v>0</v>
      </c>
      <c r="Z113" s="51">
        <f>IFERROR(VLOOKUP(M113,[2]Punteggi!$A:$B,2,FALSE),"NR")</f>
        <v>5</v>
      </c>
      <c r="AA113" s="51">
        <f>IFERROR(VLOOKUP(N113,[2]Punteggi!$A:$B,2,FALSE),"NR")</f>
        <v>4</v>
      </c>
      <c r="AB113" s="51">
        <f>IFERROR(VLOOKUP(O113,[2]Punteggi!$A:$B,2,FALSE),"NR")</f>
        <v>5</v>
      </c>
      <c r="AC113" s="51">
        <f>IFERROR(VLOOKUP(P113,[2]Punteggi!$A:$B,2,FALSE),"NR")</f>
        <v>2</v>
      </c>
      <c r="AD113" s="52">
        <f t="shared" si="4"/>
        <v>1.5</v>
      </c>
      <c r="AE113" s="52">
        <f t="shared" si="5"/>
        <v>3.6666666666666665</v>
      </c>
      <c r="AF113" s="52">
        <f t="shared" si="6"/>
        <v>5.5</v>
      </c>
      <c r="AG113" s="35"/>
      <c r="AH113" s="35"/>
      <c r="AI113" s="35"/>
      <c r="AJ113" s="35"/>
      <c r="AK113" s="35"/>
      <c r="AL113" s="35"/>
      <c r="AM113" s="35"/>
      <c r="AN113" s="35"/>
      <c r="AO113" s="35"/>
      <c r="AP113" s="35"/>
      <c r="AQ113" s="35"/>
      <c r="AR113" s="35"/>
      <c r="AS113" s="35"/>
      <c r="AT113" s="35"/>
      <c r="AU113" s="35"/>
    </row>
    <row r="114" spans="1:50" ht="32.700000000000003" customHeight="1" x14ac:dyDescent="0.3">
      <c r="A114" s="27" t="str">
        <f t="shared" si="7"/>
        <v>GESTIONE DELLE ENTRATE DELLE SPESE E DEL PATRIMONIO</v>
      </c>
      <c r="B114" s="54" t="s">
        <v>58</v>
      </c>
      <c r="C114" s="54" t="s">
        <v>493</v>
      </c>
      <c r="D114" s="54" t="s">
        <v>497</v>
      </c>
      <c r="E114" s="54" t="s">
        <v>463</v>
      </c>
      <c r="F114" s="54" t="s">
        <v>498</v>
      </c>
      <c r="G114" s="27" t="s">
        <v>34</v>
      </c>
      <c r="H114" s="27" t="s">
        <v>78</v>
      </c>
      <c r="I114" s="27" t="s">
        <v>74</v>
      </c>
      <c r="J114" s="27" t="s">
        <v>47</v>
      </c>
      <c r="K114" s="27" t="s">
        <v>38</v>
      </c>
      <c r="L114" s="27" t="s">
        <v>39</v>
      </c>
      <c r="M114" s="27" t="s">
        <v>48</v>
      </c>
      <c r="N114" s="27" t="s">
        <v>65</v>
      </c>
      <c r="O114" s="27" t="s">
        <v>66</v>
      </c>
      <c r="P114" s="27" t="s">
        <v>67</v>
      </c>
      <c r="Q114" s="54" t="s">
        <v>499</v>
      </c>
      <c r="R114" s="27" t="s">
        <v>188</v>
      </c>
      <c r="S114" s="50"/>
      <c r="T114" s="51">
        <f>IFERROR(VLOOKUP(G114,[2]Punteggi!$A:$B,2,FALSE),"NR")</f>
        <v>2</v>
      </c>
      <c r="U114" s="51">
        <f>IFERROR(VLOOKUP(H114,[2]Punteggi!$A:$B,2,FALSE),"NR")</f>
        <v>1</v>
      </c>
      <c r="V114" s="51">
        <f>IFERROR(VLOOKUP(I114,[2]Punteggi!$A:$B,2,FALSE),"NR")</f>
        <v>5</v>
      </c>
      <c r="W114" s="51">
        <f>IFERROR(VLOOKUP(J114,[2]Punteggi!$A:$B,2,FALSE),"NR")</f>
        <v>3</v>
      </c>
      <c r="X114" s="51">
        <f>IFERROR(VLOOKUP(K114,[2]Punteggi!$A:$B,2,FALSE),"NR")</f>
        <v>1</v>
      </c>
      <c r="Y114" s="51">
        <f>IFERROR(VLOOKUP(L114,[2]Punteggi!$A:$B,2,FALSE),"NR")</f>
        <v>0</v>
      </c>
      <c r="Z114" s="51">
        <f>IFERROR(VLOOKUP(M114,[2]Punteggi!$A:$B,2,FALSE),"NR")</f>
        <v>5</v>
      </c>
      <c r="AA114" s="51">
        <f>IFERROR(VLOOKUP(N114,[2]Punteggi!$A:$B,2,FALSE),"NR")</f>
        <v>4</v>
      </c>
      <c r="AB114" s="51">
        <f>IFERROR(VLOOKUP(O114,[2]Punteggi!$A:$B,2,FALSE),"NR")</f>
        <v>5</v>
      </c>
      <c r="AC114" s="51">
        <f>IFERROR(VLOOKUP(P114,[2]Punteggi!$A:$B,2,FALSE),"NR")</f>
        <v>2</v>
      </c>
      <c r="AD114" s="52">
        <f t="shared" si="4"/>
        <v>1.5</v>
      </c>
      <c r="AE114" s="52">
        <f t="shared" si="5"/>
        <v>3.6666666666666665</v>
      </c>
      <c r="AF114" s="52">
        <f t="shared" si="6"/>
        <v>5.5</v>
      </c>
      <c r="AG114" s="35"/>
      <c r="AH114" s="35"/>
      <c r="AI114" s="35"/>
      <c r="AJ114" s="35"/>
      <c r="AK114" s="35"/>
      <c r="AL114" s="35"/>
      <c r="AM114" s="35"/>
      <c r="AN114" s="35"/>
      <c r="AO114" s="35"/>
      <c r="AP114" s="35"/>
      <c r="AQ114" s="35"/>
      <c r="AR114" s="35"/>
      <c r="AS114" s="35"/>
      <c r="AT114" s="35"/>
      <c r="AU114" s="35"/>
    </row>
    <row r="115" spans="1:50" ht="32.700000000000003" customHeight="1" x14ac:dyDescent="0.3">
      <c r="A115" s="27" t="str">
        <f t="shared" si="7"/>
        <v xml:space="preserve">RELAZIONI ISTITUZIONALI </v>
      </c>
      <c r="B115" s="54" t="s">
        <v>253</v>
      </c>
      <c r="C115" s="54" t="s">
        <v>254</v>
      </c>
      <c r="D115" s="54" t="s">
        <v>500</v>
      </c>
      <c r="E115" s="54" t="s">
        <v>463</v>
      </c>
      <c r="F115" s="54" t="s">
        <v>481</v>
      </c>
      <c r="G115" s="27" t="s">
        <v>34</v>
      </c>
      <c r="H115" s="27" t="s">
        <v>78</v>
      </c>
      <c r="I115" s="27" t="s">
        <v>36</v>
      </c>
      <c r="J115" s="27" t="s">
        <v>63</v>
      </c>
      <c r="K115" s="27" t="s">
        <v>38</v>
      </c>
      <c r="L115" s="27" t="s">
        <v>87</v>
      </c>
      <c r="M115" s="27" t="s">
        <v>298</v>
      </c>
      <c r="N115" s="27" t="s">
        <v>40</v>
      </c>
      <c r="O115" s="27" t="s">
        <v>66</v>
      </c>
      <c r="P115" s="27" t="s">
        <v>67</v>
      </c>
      <c r="Q115" s="54" t="s">
        <v>134</v>
      </c>
      <c r="R115" s="27" t="s">
        <v>188</v>
      </c>
      <c r="S115" s="50"/>
      <c r="T115" s="51">
        <f>IFERROR(VLOOKUP(G115,[2]Punteggi!$A:$B,2,FALSE),"NR")</f>
        <v>2</v>
      </c>
      <c r="U115" s="51">
        <f>IFERROR(VLOOKUP(H115,[2]Punteggi!$A:$B,2,FALSE),"NR")</f>
        <v>1</v>
      </c>
      <c r="V115" s="51">
        <f>IFERROR(VLOOKUP(I115,[2]Punteggi!$A:$B,2,FALSE),"NR")</f>
        <v>2</v>
      </c>
      <c r="W115" s="51">
        <f>IFERROR(VLOOKUP(J115,[2]Punteggi!$A:$B,2,FALSE),"NR")</f>
        <v>1</v>
      </c>
      <c r="X115" s="51">
        <f>IFERROR(VLOOKUP(K115,[2]Punteggi!$A:$B,2,FALSE),"NR")</f>
        <v>1</v>
      </c>
      <c r="Y115" s="51">
        <f>IFERROR(VLOOKUP(L115,[2]Punteggi!$A:$B,2,FALSE),"NR")</f>
        <v>3</v>
      </c>
      <c r="Z115" s="51">
        <f>IFERROR(VLOOKUP(M115,[2]Punteggi!$A:$B,2,FALSE),"NR")</f>
        <v>1</v>
      </c>
      <c r="AA115" s="51">
        <f>IFERROR(VLOOKUP(N115,[2]Punteggi!$A:$B,2,FALSE),"NR")</f>
        <v>5</v>
      </c>
      <c r="AB115" s="51">
        <f>IFERROR(VLOOKUP(O115,[2]Punteggi!$A:$B,2,FALSE),"NR")</f>
        <v>5</v>
      </c>
      <c r="AC115" s="51">
        <f>IFERROR(VLOOKUP(P115,[2]Punteggi!$A:$B,2,FALSE),"NR")</f>
        <v>2</v>
      </c>
      <c r="AD115" s="52">
        <f t="shared" si="4"/>
        <v>2.5</v>
      </c>
      <c r="AE115" s="52">
        <f t="shared" si="5"/>
        <v>2.1666666666666665</v>
      </c>
      <c r="AF115" s="52">
        <f t="shared" si="6"/>
        <v>5.4166666666666661</v>
      </c>
      <c r="AK115" s="35"/>
      <c r="AL115" s="35"/>
      <c r="AM115" s="35"/>
      <c r="AN115" s="35"/>
      <c r="AO115" s="35"/>
      <c r="AP115" s="35"/>
      <c r="AQ115" s="35"/>
      <c r="AR115" s="35"/>
      <c r="AS115" s="35"/>
      <c r="AT115" s="35"/>
      <c r="AU115" s="35"/>
    </row>
    <row r="116" spans="1:50" ht="32.700000000000003" customHeight="1" x14ac:dyDescent="0.3">
      <c r="A116" s="27" t="str">
        <f t="shared" si="7"/>
        <v>GESTIONE DEI RAPPORTI CON LA PA</v>
      </c>
      <c r="B116" s="54" t="s">
        <v>501</v>
      </c>
      <c r="C116" s="54" t="s">
        <v>502</v>
      </c>
      <c r="D116" s="55" t="s">
        <v>503</v>
      </c>
      <c r="E116" s="54" t="s">
        <v>54</v>
      </c>
      <c r="F116" s="54" t="s">
        <v>504</v>
      </c>
      <c r="G116" s="54" t="s">
        <v>34</v>
      </c>
      <c r="H116" s="54" t="s">
        <v>77</v>
      </c>
      <c r="I116" s="54" t="s">
        <v>74</v>
      </c>
      <c r="J116" s="54" t="s">
        <v>47</v>
      </c>
      <c r="K116" s="54" t="s">
        <v>38</v>
      </c>
      <c r="L116" s="54" t="s">
        <v>39</v>
      </c>
      <c r="M116" s="54" t="s">
        <v>64</v>
      </c>
      <c r="N116" s="54" t="s">
        <v>40</v>
      </c>
      <c r="O116" s="54" t="s">
        <v>41</v>
      </c>
      <c r="P116" s="54" t="s">
        <v>67</v>
      </c>
      <c r="Q116" s="54" t="s">
        <v>505</v>
      </c>
      <c r="R116" s="27" t="s">
        <v>188</v>
      </c>
      <c r="S116" s="54"/>
      <c r="T116" s="51">
        <f>IFERROR(VLOOKUP(G116,[2]Punteggi!$A:$B,2,FALSE),"NR")</f>
        <v>2</v>
      </c>
      <c r="U116" s="51">
        <f>IFERROR(VLOOKUP(H116,[2]Punteggi!$A:$B,2,FALSE),"NR")</f>
        <v>2</v>
      </c>
      <c r="V116" s="51">
        <f>IFERROR(VLOOKUP(I116,[2]Punteggi!$A:$B,2,FALSE),"NR")</f>
        <v>5</v>
      </c>
      <c r="W116" s="51">
        <f>IFERROR(VLOOKUP(J116,[2]Punteggi!$A:$B,2,FALSE),"NR")</f>
        <v>3</v>
      </c>
      <c r="X116" s="51">
        <f>IFERROR(VLOOKUP(K116,[2]Punteggi!$A:$B,2,FALSE),"NR")</f>
        <v>1</v>
      </c>
      <c r="Y116" s="51">
        <f>IFERROR(VLOOKUP(L116,[2]Punteggi!$A:$B,2,FALSE),"NR")</f>
        <v>0</v>
      </c>
      <c r="Z116" s="51">
        <f>IFERROR(VLOOKUP(M116,[2]Punteggi!$A:$B,2,FALSE),"NR")</f>
        <v>3</v>
      </c>
      <c r="AA116" s="51">
        <f>IFERROR(VLOOKUP(N116,[2]Punteggi!$A:$B,2,FALSE),"NR")</f>
        <v>5</v>
      </c>
      <c r="AB116" s="51">
        <f>IFERROR(VLOOKUP(O116,[2]Punteggi!$A:$B,2,FALSE),"NR")</f>
        <v>1</v>
      </c>
      <c r="AC116" s="51">
        <f>IFERROR(VLOOKUP(P116,[2]Punteggi!$A:$B,2,FALSE),"NR")</f>
        <v>2</v>
      </c>
      <c r="AD116" s="52">
        <f t="shared" si="4"/>
        <v>2</v>
      </c>
      <c r="AE116" s="52">
        <f t="shared" si="5"/>
        <v>2.6666666666666665</v>
      </c>
      <c r="AF116" s="52">
        <f t="shared" si="6"/>
        <v>5.333333333333333</v>
      </c>
      <c r="AG116" s="35"/>
      <c r="AH116" s="35"/>
      <c r="AI116" s="35"/>
      <c r="AJ116" s="35"/>
      <c r="AK116" s="35"/>
      <c r="AL116" s="35"/>
      <c r="AM116" s="35"/>
      <c r="AN116" s="35"/>
      <c r="AO116" s="35"/>
      <c r="AP116" s="35"/>
      <c r="AQ116" s="35"/>
      <c r="AR116" s="35"/>
      <c r="AS116" s="35"/>
      <c r="AT116" s="35"/>
      <c r="AU116" s="35"/>
    </row>
    <row r="117" spans="1:50" ht="32.700000000000003" customHeight="1" x14ac:dyDescent="0.3">
      <c r="A117" s="27" t="str">
        <f t="shared" si="7"/>
        <v>TRASPARENZA</v>
      </c>
      <c r="B117" s="54" t="s">
        <v>385</v>
      </c>
      <c r="C117" s="54" t="s">
        <v>506</v>
      </c>
      <c r="D117" s="54" t="s">
        <v>507</v>
      </c>
      <c r="E117" s="54" t="s">
        <v>284</v>
      </c>
      <c r="F117" s="54" t="s">
        <v>508</v>
      </c>
      <c r="G117" s="27" t="s">
        <v>34</v>
      </c>
      <c r="H117" s="27" t="s">
        <v>35</v>
      </c>
      <c r="I117" s="27" t="s">
        <v>74</v>
      </c>
      <c r="J117" s="27" t="s">
        <v>63</v>
      </c>
      <c r="K117" s="27" t="s">
        <v>38</v>
      </c>
      <c r="L117" s="27" t="s">
        <v>39</v>
      </c>
      <c r="M117" s="27" t="s">
        <v>298</v>
      </c>
      <c r="N117" s="27" t="s">
        <v>384</v>
      </c>
      <c r="O117" s="27" t="s">
        <v>66</v>
      </c>
      <c r="P117" s="27" t="s">
        <v>67</v>
      </c>
      <c r="Q117" s="54" t="s">
        <v>43</v>
      </c>
      <c r="R117" s="27" t="s">
        <v>188</v>
      </c>
      <c r="S117" s="61"/>
      <c r="T117" s="51">
        <f>IFERROR(VLOOKUP(G117,[2]Punteggi!$A:$B,2,FALSE),"NR")</f>
        <v>2</v>
      </c>
      <c r="U117" s="51">
        <f>IFERROR(VLOOKUP(H117,[2]Punteggi!$A:$B,2,FALSE),"NR")</f>
        <v>5</v>
      </c>
      <c r="V117" s="51">
        <f>IFERROR(VLOOKUP(I117,[2]Punteggi!$A:$B,2,FALSE),"NR")</f>
        <v>5</v>
      </c>
      <c r="W117" s="51">
        <f>IFERROR(VLOOKUP(J117,[2]Punteggi!$A:$B,2,FALSE),"NR")</f>
        <v>1</v>
      </c>
      <c r="X117" s="51">
        <f>IFERROR(VLOOKUP(K117,[2]Punteggi!$A:$B,2,FALSE),"NR")</f>
        <v>1</v>
      </c>
      <c r="Y117" s="51">
        <f>IFERROR(VLOOKUP(L117,[2]Punteggi!$A:$B,2,FALSE),"NR")</f>
        <v>0</v>
      </c>
      <c r="Z117" s="51">
        <f>IFERROR(VLOOKUP(M117,[2]Punteggi!$A:$B,2,FALSE),"NR")</f>
        <v>1</v>
      </c>
      <c r="AA117" s="51">
        <f>IFERROR(VLOOKUP(N117,[2]Punteggi!$A:$B,2,FALSE),"NR")</f>
        <v>2</v>
      </c>
      <c r="AB117" s="51">
        <f>IFERROR(VLOOKUP(O117,[2]Punteggi!$A:$B,2,FALSE),"NR")</f>
        <v>5</v>
      </c>
      <c r="AC117" s="51">
        <f>IFERROR(VLOOKUP(P117,[2]Punteggi!$A:$B,2,FALSE),"NR")</f>
        <v>2</v>
      </c>
      <c r="AD117" s="52">
        <f t="shared" si="4"/>
        <v>2</v>
      </c>
      <c r="AE117" s="52">
        <f t="shared" si="5"/>
        <v>2.6666666666666665</v>
      </c>
      <c r="AF117" s="52">
        <f t="shared" si="6"/>
        <v>5.333333333333333</v>
      </c>
      <c r="AG117" s="35"/>
      <c r="AH117" s="35"/>
      <c r="AI117" s="35"/>
      <c r="AJ117" s="35"/>
      <c r="AK117" s="35"/>
      <c r="AL117" s="35"/>
      <c r="AM117" s="35"/>
      <c r="AN117" s="35"/>
      <c r="AO117" s="35"/>
      <c r="AP117" s="35"/>
      <c r="AQ117" s="35"/>
      <c r="AR117" s="35"/>
      <c r="AS117" s="35"/>
      <c r="AT117" s="35"/>
      <c r="AU117" s="35"/>
    </row>
    <row r="118" spans="1:50" ht="32.700000000000003" customHeight="1" x14ac:dyDescent="0.3">
      <c r="A118" s="27" t="str">
        <f t="shared" si="7"/>
        <v>FORMAZIONE PROFESSIONALE CONTINUA</v>
      </c>
      <c r="B118" s="54" t="s">
        <v>56</v>
      </c>
      <c r="C118" s="54" t="s">
        <v>509</v>
      </c>
      <c r="D118" s="54" t="s">
        <v>152</v>
      </c>
      <c r="E118" s="54" t="s">
        <v>57</v>
      </c>
      <c r="F118" s="54" t="s">
        <v>97</v>
      </c>
      <c r="G118" s="27" t="s">
        <v>34</v>
      </c>
      <c r="H118" s="27" t="s">
        <v>78</v>
      </c>
      <c r="I118" s="27" t="s">
        <v>74</v>
      </c>
      <c r="J118" s="27" t="s">
        <v>47</v>
      </c>
      <c r="K118" s="27" t="s">
        <v>38</v>
      </c>
      <c r="L118" s="27" t="s">
        <v>510</v>
      </c>
      <c r="M118" s="27" t="s">
        <v>48</v>
      </c>
      <c r="N118" s="27" t="s">
        <v>40</v>
      </c>
      <c r="O118" s="27" t="s">
        <v>66</v>
      </c>
      <c r="P118" s="27" t="s">
        <v>67</v>
      </c>
      <c r="Q118" s="54" t="s">
        <v>153</v>
      </c>
      <c r="R118" s="27" t="s">
        <v>188</v>
      </c>
      <c r="S118" s="50"/>
      <c r="T118" s="56">
        <v>1</v>
      </c>
      <c r="U118" s="56">
        <f>IFERROR(VLOOKUP(H118,[2]Punteggi!$A:$B,2,FALSE),"NR")</f>
        <v>1</v>
      </c>
      <c r="V118" s="56">
        <f>IFERROR(VLOOKUP(I118,[2]Punteggi!$A:$B,2,FALSE),"NR")</f>
        <v>5</v>
      </c>
      <c r="W118" s="56">
        <f>IFERROR(VLOOKUP(J118,[2]Punteggi!$A:$B,2,FALSE),"NR")</f>
        <v>3</v>
      </c>
      <c r="X118" s="56">
        <f>IFERROR(VLOOKUP(K118,[2]Punteggi!$A:$B,2,FALSE),"NR")</f>
        <v>1</v>
      </c>
      <c r="Y118" s="56">
        <f>IFERROR(VLOOKUP(L118,[2]Punteggi!$A:$B,2,FALSE),"NR")</f>
        <v>1</v>
      </c>
      <c r="Z118" s="56">
        <f>IFERROR(VLOOKUP(M118,[2]Punteggi!$A:$B,2,FALSE),"NR")</f>
        <v>5</v>
      </c>
      <c r="AA118" s="56">
        <f>IFERROR(VLOOKUP(N118,[2]Punteggi!$A:$B,2,FALSE),"NR")</f>
        <v>5</v>
      </c>
      <c r="AB118" s="56">
        <v>1</v>
      </c>
      <c r="AC118" s="56">
        <v>2</v>
      </c>
      <c r="AD118" s="57">
        <f t="shared" si="4"/>
        <v>2</v>
      </c>
      <c r="AE118" s="57">
        <f t="shared" si="5"/>
        <v>2.8333333333333335</v>
      </c>
      <c r="AF118" s="52">
        <f t="shared" si="6"/>
        <v>5.666666666666667</v>
      </c>
      <c r="AK118" s="35"/>
      <c r="AL118" s="35"/>
      <c r="AM118" s="35"/>
      <c r="AN118" s="35"/>
      <c r="AO118" s="35"/>
      <c r="AP118" s="35"/>
      <c r="AQ118" s="35"/>
      <c r="AR118" s="35"/>
      <c r="AS118" s="35"/>
      <c r="AT118" s="35"/>
      <c r="AU118" s="35"/>
      <c r="AV118" s="35"/>
      <c r="AW118" s="35"/>
      <c r="AX118" s="41"/>
    </row>
    <row r="119" spans="1:50" ht="44.4" customHeight="1" x14ac:dyDescent="0.3">
      <c r="A119" s="27" t="str">
        <f t="shared" si="7"/>
        <v xml:space="preserve">INCARICHI E NOMINE </v>
      </c>
      <c r="B119" s="58" t="s">
        <v>113</v>
      </c>
      <c r="C119" s="54" t="s">
        <v>511</v>
      </c>
      <c r="D119" s="55" t="s">
        <v>512</v>
      </c>
      <c r="E119" s="54" t="s">
        <v>54</v>
      </c>
      <c r="F119" s="54" t="s">
        <v>72</v>
      </c>
      <c r="G119" s="54" t="s">
        <v>297</v>
      </c>
      <c r="H119" s="54" t="s">
        <v>78</v>
      </c>
      <c r="I119" s="54" t="s">
        <v>74</v>
      </c>
      <c r="J119" s="54" t="s">
        <v>47</v>
      </c>
      <c r="K119" s="54" t="s">
        <v>38</v>
      </c>
      <c r="L119" s="54" t="s">
        <v>39</v>
      </c>
      <c r="M119" s="54" t="s">
        <v>64</v>
      </c>
      <c r="N119" s="54" t="s">
        <v>40</v>
      </c>
      <c r="O119" s="54" t="s">
        <v>41</v>
      </c>
      <c r="P119" s="54" t="s">
        <v>67</v>
      </c>
      <c r="Q119" s="54" t="s">
        <v>513</v>
      </c>
      <c r="R119" s="27" t="s">
        <v>188</v>
      </c>
      <c r="S119" s="54"/>
      <c r="T119" s="51">
        <f>IFERROR(VLOOKUP(G119,[2]Punteggi!$A:$B,2,FALSE),"NR")</f>
        <v>4</v>
      </c>
      <c r="U119" s="51">
        <f>IFERROR(VLOOKUP(H119,[2]Punteggi!$A:$B,2,FALSE),"NR")</f>
        <v>1</v>
      </c>
      <c r="V119" s="51">
        <f>IFERROR(VLOOKUP(I119,[2]Punteggi!$A:$B,2,FALSE),"NR")</f>
        <v>5</v>
      </c>
      <c r="W119" s="51">
        <f>IFERROR(VLOOKUP(J119,[2]Punteggi!$A:$B,2,FALSE),"NR")</f>
        <v>3</v>
      </c>
      <c r="X119" s="51">
        <f>IFERROR(VLOOKUP(K119,[2]Punteggi!$A:$B,2,FALSE),"NR")</f>
        <v>1</v>
      </c>
      <c r="Y119" s="51">
        <f>IFERROR(VLOOKUP(L119,[2]Punteggi!$A:$B,2,FALSE),"NR")</f>
        <v>0</v>
      </c>
      <c r="Z119" s="51">
        <f>IFERROR(VLOOKUP(M119,[2]Punteggi!$A:$B,2,FALSE),"NR")</f>
        <v>3</v>
      </c>
      <c r="AA119" s="51">
        <f>IFERROR(VLOOKUP(N119,[2]Punteggi!$A:$B,2,FALSE),"NR")</f>
        <v>5</v>
      </c>
      <c r="AB119" s="51">
        <f>IFERROR(VLOOKUP(O119,[2]Punteggi!$A:$B,2,FALSE),"NR")</f>
        <v>1</v>
      </c>
      <c r="AC119" s="51">
        <f>IFERROR(VLOOKUP(P119,[2]Punteggi!$A:$B,2,FALSE),"NR")</f>
        <v>2</v>
      </c>
      <c r="AD119" s="52">
        <f t="shared" si="4"/>
        <v>1.75</v>
      </c>
      <c r="AE119" s="52">
        <f t="shared" si="5"/>
        <v>3</v>
      </c>
      <c r="AF119" s="52">
        <f t="shared" si="6"/>
        <v>5.25</v>
      </c>
      <c r="AG119" s="35"/>
      <c r="AH119" s="35"/>
      <c r="AI119" s="35"/>
      <c r="AJ119" s="35"/>
      <c r="AP119" s="47"/>
    </row>
    <row r="120" spans="1:50" ht="67.8" customHeight="1" x14ac:dyDescent="0.3">
      <c r="A120" s="27" t="str">
        <f t="shared" si="7"/>
        <v xml:space="preserve">PROVVEDIMENTI AMPLIATIVI DELLA SFERA GIURIDICA DEI DESTINATARI PRIVI DI EFFETTO ECONOMICO DIRETTO ED IMMEDIATO PER IL DESTINATARIO  </v>
      </c>
      <c r="B120" s="58" t="s">
        <v>59</v>
      </c>
      <c r="C120" s="54" t="s">
        <v>514</v>
      </c>
      <c r="D120" s="55" t="s">
        <v>515</v>
      </c>
      <c r="E120" s="54" t="s">
        <v>54</v>
      </c>
      <c r="F120" s="54" t="s">
        <v>516</v>
      </c>
      <c r="G120" s="27" t="s">
        <v>34</v>
      </c>
      <c r="H120" s="27" t="s">
        <v>78</v>
      </c>
      <c r="I120" s="27" t="s">
        <v>74</v>
      </c>
      <c r="J120" s="27" t="s">
        <v>37</v>
      </c>
      <c r="K120" s="27" t="s">
        <v>38</v>
      </c>
      <c r="L120" s="27" t="s">
        <v>39</v>
      </c>
      <c r="M120" s="27" t="s">
        <v>64</v>
      </c>
      <c r="N120" s="27" t="s">
        <v>40</v>
      </c>
      <c r="O120" s="27" t="s">
        <v>41</v>
      </c>
      <c r="P120" s="27" t="s">
        <v>67</v>
      </c>
      <c r="Q120" s="54" t="s">
        <v>517</v>
      </c>
      <c r="R120" s="27" t="s">
        <v>188</v>
      </c>
      <c r="S120" s="27"/>
      <c r="T120" s="51">
        <f>IFERROR(VLOOKUP(G120,[2]Punteggi!$A:$B,2,FALSE),"NR")</f>
        <v>2</v>
      </c>
      <c r="U120" s="51">
        <f>IFERROR(VLOOKUP(H120,[2]Punteggi!$A:$B,2,FALSE),"NR")</f>
        <v>1</v>
      </c>
      <c r="V120" s="51">
        <f>IFERROR(VLOOKUP(I120,[2]Punteggi!$A:$B,2,FALSE),"NR")</f>
        <v>5</v>
      </c>
      <c r="W120" s="51">
        <f>IFERROR(VLOOKUP(J120,[2]Punteggi!$A:$B,2,FALSE),"NR")</f>
        <v>5</v>
      </c>
      <c r="X120" s="51">
        <f>IFERROR(VLOOKUP(K120,[2]Punteggi!$A:$B,2,FALSE),"NR")</f>
        <v>1</v>
      </c>
      <c r="Y120" s="51">
        <f>IFERROR(VLOOKUP(L120,[2]Punteggi!$A:$B,2,FALSE),"NR")</f>
        <v>0</v>
      </c>
      <c r="Z120" s="51">
        <f>IFERROR(VLOOKUP(M120,[2]Punteggi!$A:$B,2,FALSE),"NR")</f>
        <v>3</v>
      </c>
      <c r="AA120" s="51">
        <f>IFERROR(VLOOKUP(N120,[2]Punteggi!$A:$B,2,FALSE),"NR")</f>
        <v>5</v>
      </c>
      <c r="AB120" s="51">
        <f>IFERROR(VLOOKUP(O120,[2]Punteggi!$A:$B,2,FALSE),"NR")</f>
        <v>1</v>
      </c>
      <c r="AC120" s="51">
        <f>IFERROR(VLOOKUP(P120,[2]Punteggi!$A:$B,2,FALSE),"NR")</f>
        <v>2</v>
      </c>
      <c r="AD120" s="52">
        <f t="shared" si="4"/>
        <v>1.75</v>
      </c>
      <c r="AE120" s="52">
        <f t="shared" si="5"/>
        <v>3</v>
      </c>
      <c r="AF120" s="52">
        <f t="shared" si="6"/>
        <v>5.25</v>
      </c>
      <c r="AG120" s="35"/>
      <c r="AH120" s="35"/>
      <c r="AI120" s="35"/>
      <c r="AJ120" s="35"/>
      <c r="AP120" s="47"/>
    </row>
    <row r="121" spans="1:50" ht="32.700000000000003" customHeight="1" x14ac:dyDescent="0.3">
      <c r="A121" s="27" t="str">
        <f t="shared" si="7"/>
        <v>ORGANIZZAZIONE EVENTI</v>
      </c>
      <c r="B121" s="54" t="s">
        <v>430</v>
      </c>
      <c r="C121" s="54" t="s">
        <v>518</v>
      </c>
      <c r="D121" s="54" t="s">
        <v>519</v>
      </c>
      <c r="E121" s="54" t="s">
        <v>379</v>
      </c>
      <c r="F121" s="54" t="s">
        <v>520</v>
      </c>
      <c r="G121" s="27" t="s">
        <v>297</v>
      </c>
      <c r="H121" s="27" t="s">
        <v>78</v>
      </c>
      <c r="I121" s="27" t="s">
        <v>74</v>
      </c>
      <c r="J121" s="27" t="s">
        <v>63</v>
      </c>
      <c r="K121" s="27" t="s">
        <v>38</v>
      </c>
      <c r="L121" s="27" t="s">
        <v>39</v>
      </c>
      <c r="M121" s="27" t="s">
        <v>64</v>
      </c>
      <c r="N121" s="27" t="s">
        <v>65</v>
      </c>
      <c r="O121" s="27" t="s">
        <v>66</v>
      </c>
      <c r="P121" s="27" t="s">
        <v>220</v>
      </c>
      <c r="Q121" s="54" t="s">
        <v>521</v>
      </c>
      <c r="R121" s="27" t="s">
        <v>188</v>
      </c>
      <c r="S121" s="27"/>
      <c r="T121" s="51">
        <f>IFERROR(VLOOKUP(G121,[2]Punteggi!$A:$B,2,FALSE),"NR")</f>
        <v>4</v>
      </c>
      <c r="U121" s="51">
        <f>IFERROR(VLOOKUP(H121,[2]Punteggi!$A:$B,2,FALSE),"NR")</f>
        <v>1</v>
      </c>
      <c r="V121" s="51">
        <f>IFERROR(VLOOKUP(I121,[2]Punteggi!$A:$B,2,FALSE),"NR")</f>
        <v>5</v>
      </c>
      <c r="W121" s="51">
        <f>IFERROR(VLOOKUP(J121,[2]Punteggi!$A:$B,2,FALSE),"NR")</f>
        <v>1</v>
      </c>
      <c r="X121" s="51">
        <f>IFERROR(VLOOKUP(K121,[2]Punteggi!$A:$B,2,FALSE),"NR")</f>
        <v>1</v>
      </c>
      <c r="Y121" s="51">
        <f>IFERROR(VLOOKUP(L121,[2]Punteggi!$A:$B,2,FALSE),"NR")</f>
        <v>0</v>
      </c>
      <c r="Z121" s="51">
        <f>IFERROR(VLOOKUP(M121,[2]Punteggi!$A:$B,2,FALSE),"NR")</f>
        <v>3</v>
      </c>
      <c r="AA121" s="51">
        <f>IFERROR(VLOOKUP(N121,[2]Punteggi!$A:$B,2,FALSE),"NR")</f>
        <v>4</v>
      </c>
      <c r="AB121" s="51">
        <f>IFERROR(VLOOKUP(O121,[2]Punteggi!$A:$B,2,FALSE),"NR")</f>
        <v>5</v>
      </c>
      <c r="AC121" s="51">
        <f>IFERROR(VLOOKUP(P121,[2]Punteggi!$A:$B,2,FALSE),"NR")</f>
        <v>3</v>
      </c>
      <c r="AD121" s="52">
        <f t="shared" si="4"/>
        <v>1.5</v>
      </c>
      <c r="AE121" s="52">
        <f t="shared" si="5"/>
        <v>3.5</v>
      </c>
      <c r="AF121" s="52">
        <f t="shared" si="6"/>
        <v>5.25</v>
      </c>
      <c r="AG121" s="35"/>
      <c r="AH121" s="35"/>
      <c r="AI121" s="35"/>
      <c r="AJ121" s="35"/>
      <c r="AP121" s="47"/>
    </row>
    <row r="122" spans="1:50" ht="32.700000000000003" customHeight="1" x14ac:dyDescent="0.3">
      <c r="A122" s="27" t="str">
        <f t="shared" si="7"/>
        <v>RELAZIONI ISTITUZIONALI INTERNAZIONALI</v>
      </c>
      <c r="B122" s="54" t="s">
        <v>257</v>
      </c>
      <c r="C122" s="54" t="s">
        <v>522</v>
      </c>
      <c r="D122" s="54" t="s">
        <v>523</v>
      </c>
      <c r="E122" s="54" t="s">
        <v>379</v>
      </c>
      <c r="F122" s="54" t="s">
        <v>524</v>
      </c>
      <c r="G122" s="27" t="s">
        <v>297</v>
      </c>
      <c r="H122" s="27" t="s">
        <v>78</v>
      </c>
      <c r="I122" s="27" t="s">
        <v>74</v>
      </c>
      <c r="J122" s="27" t="s">
        <v>63</v>
      </c>
      <c r="K122" s="27" t="s">
        <v>38</v>
      </c>
      <c r="L122" s="27" t="s">
        <v>39</v>
      </c>
      <c r="M122" s="27" t="s">
        <v>64</v>
      </c>
      <c r="N122" s="27" t="s">
        <v>65</v>
      </c>
      <c r="O122" s="27" t="s">
        <v>66</v>
      </c>
      <c r="P122" s="27" t="s">
        <v>220</v>
      </c>
      <c r="Q122" s="54" t="s">
        <v>525</v>
      </c>
      <c r="R122" s="27" t="s">
        <v>188</v>
      </c>
      <c r="S122" s="27"/>
      <c r="T122" s="51">
        <f>IFERROR(VLOOKUP(G122,[2]Punteggi!$A:$B,2,FALSE),"NR")</f>
        <v>4</v>
      </c>
      <c r="U122" s="51">
        <f>IFERROR(VLOOKUP(H122,[2]Punteggi!$A:$B,2,FALSE),"NR")</f>
        <v>1</v>
      </c>
      <c r="V122" s="51">
        <f>IFERROR(VLOOKUP(I122,[2]Punteggi!$A:$B,2,FALSE),"NR")</f>
        <v>5</v>
      </c>
      <c r="W122" s="51">
        <f>IFERROR(VLOOKUP(J122,[2]Punteggi!$A:$B,2,FALSE),"NR")</f>
        <v>1</v>
      </c>
      <c r="X122" s="51">
        <f>IFERROR(VLOOKUP(K122,[2]Punteggi!$A:$B,2,FALSE),"NR")</f>
        <v>1</v>
      </c>
      <c r="Y122" s="51">
        <f>IFERROR(VLOOKUP(L122,[2]Punteggi!$A:$B,2,FALSE),"NR")</f>
        <v>0</v>
      </c>
      <c r="Z122" s="51">
        <f>IFERROR(VLOOKUP(M122,[2]Punteggi!$A:$B,2,FALSE),"NR")</f>
        <v>3</v>
      </c>
      <c r="AA122" s="51">
        <f>IFERROR(VLOOKUP(N122,[2]Punteggi!$A:$B,2,FALSE),"NR")</f>
        <v>4</v>
      </c>
      <c r="AB122" s="51">
        <f>IFERROR(VLOOKUP(O122,[2]Punteggi!$A:$B,2,FALSE),"NR")</f>
        <v>5</v>
      </c>
      <c r="AC122" s="51">
        <f>IFERROR(VLOOKUP(P122,[2]Punteggi!$A:$B,2,FALSE),"NR")</f>
        <v>3</v>
      </c>
      <c r="AD122" s="52">
        <f t="shared" si="4"/>
        <v>1.5</v>
      </c>
      <c r="AE122" s="52">
        <f t="shared" si="5"/>
        <v>3.5</v>
      </c>
      <c r="AF122" s="52">
        <f t="shared" si="6"/>
        <v>5.25</v>
      </c>
      <c r="AG122" s="35"/>
      <c r="AH122" s="35"/>
      <c r="AI122" s="35"/>
      <c r="AJ122" s="35"/>
      <c r="AP122" s="47"/>
    </row>
    <row r="123" spans="1:50" ht="32.700000000000003" customHeight="1" x14ac:dyDescent="0.3">
      <c r="A123" s="27" t="str">
        <f t="shared" si="7"/>
        <v>SUPPORTO AL CONSIGLIO NAZIONALE</v>
      </c>
      <c r="B123" s="54" t="s">
        <v>290</v>
      </c>
      <c r="C123" s="54" t="s">
        <v>133</v>
      </c>
      <c r="D123" s="54" t="s">
        <v>526</v>
      </c>
      <c r="E123" s="54" t="s">
        <v>293</v>
      </c>
      <c r="F123" s="54" t="s">
        <v>527</v>
      </c>
      <c r="G123" s="27" t="s">
        <v>34</v>
      </c>
      <c r="H123" s="27" t="s">
        <v>361</v>
      </c>
      <c r="I123" s="27" t="s">
        <v>36</v>
      </c>
      <c r="J123" s="27" t="s">
        <v>63</v>
      </c>
      <c r="K123" s="27" t="s">
        <v>38</v>
      </c>
      <c r="L123" s="27" t="s">
        <v>39</v>
      </c>
      <c r="M123" s="27" t="s">
        <v>298</v>
      </c>
      <c r="N123" s="27" t="s">
        <v>65</v>
      </c>
      <c r="O123" s="27" t="s">
        <v>66</v>
      </c>
      <c r="P123" s="27" t="s">
        <v>220</v>
      </c>
      <c r="Q123" s="54" t="s">
        <v>528</v>
      </c>
      <c r="R123" s="27" t="s">
        <v>188</v>
      </c>
      <c r="S123" s="50"/>
      <c r="T123" s="51">
        <f>IFERROR(VLOOKUP(G123,[2]Punteggi!$A:$B,2,FALSE),"NR")</f>
        <v>2</v>
      </c>
      <c r="U123" s="51">
        <f>IFERROR(VLOOKUP(H123,[2]Punteggi!$A:$B,2,FALSE),"NR")</f>
        <v>4</v>
      </c>
      <c r="V123" s="51">
        <f>IFERROR(VLOOKUP(I123,[2]Punteggi!$A:$B,2,FALSE),"NR")</f>
        <v>2</v>
      </c>
      <c r="W123" s="51">
        <f>IFERROR(VLOOKUP(J123,[2]Punteggi!$A:$B,2,FALSE),"NR")</f>
        <v>1</v>
      </c>
      <c r="X123" s="51">
        <f>IFERROR(VLOOKUP(K123,[2]Punteggi!$A:$B,2,FALSE),"NR")</f>
        <v>1</v>
      </c>
      <c r="Y123" s="51">
        <f>IFERROR(VLOOKUP(L123,[2]Punteggi!$A:$B,2,FALSE),"NR")</f>
        <v>0</v>
      </c>
      <c r="Z123" s="51">
        <f>IFERROR(VLOOKUP(M123,[2]Punteggi!$A:$B,2,FALSE),"NR")</f>
        <v>1</v>
      </c>
      <c r="AA123" s="51">
        <f>IFERROR(VLOOKUP(N123,[2]Punteggi!$A:$B,2,FALSE),"NR")</f>
        <v>4</v>
      </c>
      <c r="AB123" s="51">
        <f>IFERROR(VLOOKUP(O123,[2]Punteggi!$A:$B,2,FALSE),"NR")</f>
        <v>5</v>
      </c>
      <c r="AC123" s="51">
        <f>IFERROR(VLOOKUP(P123,[2]Punteggi!$A:$B,2,FALSE),"NR")</f>
        <v>3</v>
      </c>
      <c r="AD123" s="52">
        <f t="shared" si="4"/>
        <v>2.25</v>
      </c>
      <c r="AE123" s="52">
        <f t="shared" si="5"/>
        <v>2.3333333333333335</v>
      </c>
      <c r="AF123" s="52">
        <f t="shared" si="6"/>
        <v>5.25</v>
      </c>
      <c r="AK123" s="35"/>
      <c r="AL123" s="35"/>
      <c r="AM123" s="35"/>
      <c r="AN123" s="35"/>
      <c r="AO123" s="35"/>
      <c r="AP123" s="35"/>
      <c r="AQ123" s="35"/>
      <c r="AR123" s="35"/>
      <c r="AS123" s="35"/>
      <c r="AT123" s="35"/>
      <c r="AU123" s="35"/>
      <c r="AV123" s="35"/>
      <c r="AW123" s="35"/>
    </row>
    <row r="124" spans="1:50" ht="32.700000000000003" customHeight="1" x14ac:dyDescent="0.3">
      <c r="A124" s="27" t="str">
        <f t="shared" si="7"/>
        <v>ORGANIZZAZIONE EVENTI</v>
      </c>
      <c r="B124" s="54" t="s">
        <v>430</v>
      </c>
      <c r="C124" s="54" t="s">
        <v>529</v>
      </c>
      <c r="D124" s="54" t="s">
        <v>530</v>
      </c>
      <c r="E124" s="54" t="s">
        <v>433</v>
      </c>
      <c r="F124" s="54" t="s">
        <v>434</v>
      </c>
      <c r="G124" s="27" t="s">
        <v>34</v>
      </c>
      <c r="H124" s="27" t="s">
        <v>77</v>
      </c>
      <c r="I124" s="27" t="s">
        <v>74</v>
      </c>
      <c r="J124" s="27" t="s">
        <v>63</v>
      </c>
      <c r="K124" s="27" t="s">
        <v>38</v>
      </c>
      <c r="L124" s="27" t="s">
        <v>39</v>
      </c>
      <c r="M124" s="27" t="s">
        <v>48</v>
      </c>
      <c r="N124" s="27" t="s">
        <v>65</v>
      </c>
      <c r="O124" s="27" t="s">
        <v>41</v>
      </c>
      <c r="P124" s="27" t="s">
        <v>75</v>
      </c>
      <c r="Q124" s="54" t="s">
        <v>531</v>
      </c>
      <c r="R124" s="27" t="s">
        <v>188</v>
      </c>
      <c r="S124" s="50"/>
      <c r="T124" s="51">
        <f>IFERROR(VLOOKUP(G124,[2]Punteggi!$A:$B,2,FALSE),"NR")</f>
        <v>2</v>
      </c>
      <c r="U124" s="51">
        <f>IFERROR(VLOOKUP(H124,[2]Punteggi!$A:$B,2,FALSE),"NR")</f>
        <v>2</v>
      </c>
      <c r="V124" s="51">
        <f>IFERROR(VLOOKUP(I124,[2]Punteggi!$A:$B,2,FALSE),"NR")</f>
        <v>5</v>
      </c>
      <c r="W124" s="51">
        <f>IFERROR(VLOOKUP(J124,[2]Punteggi!$A:$B,2,FALSE),"NR")</f>
        <v>1</v>
      </c>
      <c r="X124" s="51">
        <f>IFERROR(VLOOKUP(K124,[2]Punteggi!$A:$B,2,FALSE),"NR")</f>
        <v>1</v>
      </c>
      <c r="Y124" s="51">
        <f>IFERROR(VLOOKUP(L124,[2]Punteggi!$A:$B,2,FALSE),"NR")</f>
        <v>0</v>
      </c>
      <c r="Z124" s="51">
        <f>IFERROR(VLOOKUP(M124,[2]Punteggi!$A:$B,2,FALSE),"NR")</f>
        <v>5</v>
      </c>
      <c r="AA124" s="51">
        <f>IFERROR(VLOOKUP(N124,[2]Punteggi!$A:$B,2,FALSE),"NR")</f>
        <v>4</v>
      </c>
      <c r="AB124" s="51">
        <f>IFERROR(VLOOKUP(O124,[2]Punteggi!$A:$B,2,FALSE),"NR")</f>
        <v>1</v>
      </c>
      <c r="AC124" s="51">
        <f>IFERROR(VLOOKUP(P124,[2]Punteggi!$A:$B,2,FALSE),"NR")</f>
        <v>4</v>
      </c>
      <c r="AD124" s="52">
        <f t="shared" si="4"/>
        <v>1.75</v>
      </c>
      <c r="AE124" s="52">
        <f t="shared" si="5"/>
        <v>3</v>
      </c>
      <c r="AF124" s="52">
        <f t="shared" si="6"/>
        <v>5.25</v>
      </c>
      <c r="AG124" s="35"/>
      <c r="AH124" s="35"/>
      <c r="AI124" s="35"/>
      <c r="AJ124" s="35"/>
      <c r="AP124" s="47"/>
    </row>
    <row r="125" spans="1:50" s="41" customFormat="1" ht="32.700000000000003" customHeight="1" x14ac:dyDescent="0.3">
      <c r="A125" s="27" t="str">
        <f t="shared" si="7"/>
        <v>GESTIONE DEL PERSONALE</v>
      </c>
      <c r="B125" s="54" t="s">
        <v>44</v>
      </c>
      <c r="C125" s="54" t="s">
        <v>532</v>
      </c>
      <c r="D125" s="54" t="s">
        <v>45</v>
      </c>
      <c r="E125" s="54" t="s">
        <v>303</v>
      </c>
      <c r="F125" s="54" t="s">
        <v>46</v>
      </c>
      <c r="G125" s="27" t="s">
        <v>297</v>
      </c>
      <c r="H125" s="27" t="s">
        <v>35</v>
      </c>
      <c r="I125" s="27" t="s">
        <v>36</v>
      </c>
      <c r="J125" s="27" t="s">
        <v>47</v>
      </c>
      <c r="K125" s="27" t="s">
        <v>38</v>
      </c>
      <c r="L125" s="27" t="s">
        <v>39</v>
      </c>
      <c r="M125" s="27" t="s">
        <v>48</v>
      </c>
      <c r="N125" s="27" t="s">
        <v>40</v>
      </c>
      <c r="O125" s="27" t="s">
        <v>41</v>
      </c>
      <c r="P125" s="27" t="s">
        <v>220</v>
      </c>
      <c r="Q125" s="54" t="s">
        <v>49</v>
      </c>
      <c r="R125" s="27" t="s">
        <v>188</v>
      </c>
      <c r="S125" s="27"/>
      <c r="T125" s="56">
        <v>3</v>
      </c>
      <c r="U125" s="56">
        <v>4</v>
      </c>
      <c r="V125" s="56">
        <f>IFERROR(VLOOKUP(I125,[2]Punteggi!$A:$B,2,FALSE),"NR")</f>
        <v>2</v>
      </c>
      <c r="W125" s="56">
        <f>IFERROR(VLOOKUP(J125,[2]Punteggi!$A:$B,2,FALSE),"NR")</f>
        <v>3</v>
      </c>
      <c r="X125" s="56">
        <f>IFERROR(VLOOKUP(K125,[2]Punteggi!$A:$B,2,FALSE),"NR")</f>
        <v>1</v>
      </c>
      <c r="Y125" s="56">
        <f>IFERROR(VLOOKUP(L125,[2]Punteggi!$A:$B,2,FALSE),"NR")</f>
        <v>0</v>
      </c>
      <c r="Z125" s="56">
        <f>IFERROR(VLOOKUP(M125,[2]Punteggi!$A:$B,2,FALSE),"NR")</f>
        <v>5</v>
      </c>
      <c r="AA125" s="56">
        <v>3</v>
      </c>
      <c r="AB125" s="56">
        <f>IFERROR(VLOOKUP(O125,[2]Punteggi!$A:$B,2,FALSE),"NR")</f>
        <v>1</v>
      </c>
      <c r="AC125" s="56">
        <v>3</v>
      </c>
      <c r="AD125" s="57">
        <f t="shared" si="4"/>
        <v>2</v>
      </c>
      <c r="AE125" s="57">
        <f t="shared" si="5"/>
        <v>2.8333333333333335</v>
      </c>
      <c r="AF125" s="52">
        <f t="shared" si="6"/>
        <v>5.666666666666667</v>
      </c>
      <c r="AG125" s="35"/>
      <c r="AH125" s="35"/>
      <c r="AI125" s="35"/>
      <c r="AJ125" s="35"/>
      <c r="AK125" s="35"/>
      <c r="AL125" s="35"/>
      <c r="AM125" s="35"/>
      <c r="AN125" s="35"/>
      <c r="AO125" s="35"/>
      <c r="AP125" s="35"/>
      <c r="AQ125" s="35"/>
      <c r="AR125" s="35"/>
      <c r="AS125" s="35"/>
      <c r="AT125" s="35"/>
      <c r="AU125" s="35"/>
      <c r="AV125" s="35"/>
      <c r="AW125" s="35"/>
    </row>
    <row r="126" spans="1:50" s="41" customFormat="1" ht="32.700000000000003" customHeight="1" x14ac:dyDescent="0.3">
      <c r="A126" s="27" t="str">
        <f t="shared" si="7"/>
        <v>GESTIONE DEL PERSONALE</v>
      </c>
      <c r="B126" s="54" t="s">
        <v>44</v>
      </c>
      <c r="C126" s="54" t="s">
        <v>533</v>
      </c>
      <c r="D126" s="54" t="s">
        <v>534</v>
      </c>
      <c r="E126" s="54" t="s">
        <v>535</v>
      </c>
      <c r="F126" s="54" t="s">
        <v>536</v>
      </c>
      <c r="G126" s="27" t="s">
        <v>34</v>
      </c>
      <c r="H126" s="27" t="s">
        <v>77</v>
      </c>
      <c r="I126" s="27" t="s">
        <v>74</v>
      </c>
      <c r="J126" s="27" t="s">
        <v>63</v>
      </c>
      <c r="K126" s="27" t="s">
        <v>38</v>
      </c>
      <c r="L126" s="27" t="s">
        <v>39</v>
      </c>
      <c r="M126" s="27" t="s">
        <v>64</v>
      </c>
      <c r="N126" s="27" t="s">
        <v>65</v>
      </c>
      <c r="O126" s="27" t="s">
        <v>66</v>
      </c>
      <c r="P126" s="27" t="s">
        <v>67</v>
      </c>
      <c r="Q126" s="54" t="s">
        <v>537</v>
      </c>
      <c r="R126" s="27" t="s">
        <v>188</v>
      </c>
      <c r="S126" s="50"/>
      <c r="T126" s="51">
        <f>IFERROR(VLOOKUP(G126,[2]Punteggi!$A:$B,2,FALSE),"NR")</f>
        <v>2</v>
      </c>
      <c r="U126" s="51">
        <f>IFERROR(VLOOKUP(H126,[2]Punteggi!$A:$B,2,FALSE),"NR")</f>
        <v>2</v>
      </c>
      <c r="V126" s="51">
        <f>IFERROR(VLOOKUP(I126,[2]Punteggi!$A:$B,2,FALSE),"NR")</f>
        <v>5</v>
      </c>
      <c r="W126" s="51">
        <f>IFERROR(VLOOKUP(J126,[2]Punteggi!$A:$B,2,FALSE),"NR")</f>
        <v>1</v>
      </c>
      <c r="X126" s="51">
        <f>IFERROR(VLOOKUP(K126,[2]Punteggi!$A:$B,2,FALSE),"NR")</f>
        <v>1</v>
      </c>
      <c r="Y126" s="51">
        <f>IFERROR(VLOOKUP(L126,[2]Punteggi!$A:$B,2,FALSE),"NR")</f>
        <v>0</v>
      </c>
      <c r="Z126" s="51">
        <f>IFERROR(VLOOKUP(M126,[2]Punteggi!$A:$B,2,FALSE),"NR")</f>
        <v>3</v>
      </c>
      <c r="AA126" s="51">
        <f>IFERROR(VLOOKUP(N126,[2]Punteggi!$A:$B,2,FALSE),"NR")</f>
        <v>4</v>
      </c>
      <c r="AB126" s="51">
        <f>IFERROR(VLOOKUP(O126,[2]Punteggi!$A:$B,2,FALSE),"NR")</f>
        <v>5</v>
      </c>
      <c r="AC126" s="51">
        <f>IFERROR(VLOOKUP(P126,[2]Punteggi!$A:$B,2,FALSE),"NR")</f>
        <v>2</v>
      </c>
      <c r="AD126" s="52">
        <f t="shared" si="4"/>
        <v>1.75</v>
      </c>
      <c r="AE126" s="52">
        <f t="shared" si="5"/>
        <v>3</v>
      </c>
      <c r="AF126" s="52">
        <f t="shared" si="6"/>
        <v>5.25</v>
      </c>
      <c r="AG126" s="35"/>
      <c r="AH126" s="35"/>
      <c r="AI126" s="35"/>
      <c r="AJ126" s="35"/>
      <c r="AK126" s="47"/>
      <c r="AL126" s="47"/>
      <c r="AM126" s="47"/>
      <c r="AN126" s="47"/>
      <c r="AO126" s="47"/>
      <c r="AP126" s="47"/>
      <c r="AQ126" s="47"/>
      <c r="AR126" s="47"/>
      <c r="AS126" s="47"/>
      <c r="AT126" s="47"/>
      <c r="AU126" s="47"/>
      <c r="AV126" s="47"/>
      <c r="AW126" s="47"/>
    </row>
    <row r="127" spans="1:50" s="41" customFormat="1" ht="32.700000000000003" customHeight="1" x14ac:dyDescent="0.3">
      <c r="A127" s="27" t="str">
        <f t="shared" si="7"/>
        <v>GESTIONE DEL PERSONALE</v>
      </c>
      <c r="B127" s="54" t="s">
        <v>44</v>
      </c>
      <c r="C127" s="54" t="s">
        <v>538</v>
      </c>
      <c r="D127" s="54" t="s">
        <v>539</v>
      </c>
      <c r="E127" s="54" t="s">
        <v>535</v>
      </c>
      <c r="F127" s="54" t="s">
        <v>540</v>
      </c>
      <c r="G127" s="27" t="s">
        <v>34</v>
      </c>
      <c r="H127" s="27" t="s">
        <v>77</v>
      </c>
      <c r="I127" s="27" t="s">
        <v>74</v>
      </c>
      <c r="J127" s="27" t="s">
        <v>63</v>
      </c>
      <c r="K127" s="27" t="s">
        <v>38</v>
      </c>
      <c r="L127" s="27" t="s">
        <v>39</v>
      </c>
      <c r="M127" s="27" t="s">
        <v>64</v>
      </c>
      <c r="N127" s="27" t="s">
        <v>65</v>
      </c>
      <c r="O127" s="27" t="s">
        <v>66</v>
      </c>
      <c r="P127" s="27" t="s">
        <v>67</v>
      </c>
      <c r="Q127" s="54" t="s">
        <v>537</v>
      </c>
      <c r="R127" s="27" t="s">
        <v>188</v>
      </c>
      <c r="S127" s="50"/>
      <c r="T127" s="51">
        <f>IFERROR(VLOOKUP(G127,[2]Punteggi!$A:$B,2,FALSE),"NR")</f>
        <v>2</v>
      </c>
      <c r="U127" s="51">
        <f>IFERROR(VLOOKUP(H127,[2]Punteggi!$A:$B,2,FALSE),"NR")</f>
        <v>2</v>
      </c>
      <c r="V127" s="51">
        <f>IFERROR(VLOOKUP(I127,[2]Punteggi!$A:$B,2,FALSE),"NR")</f>
        <v>5</v>
      </c>
      <c r="W127" s="51">
        <f>IFERROR(VLOOKUP(J127,[2]Punteggi!$A:$B,2,FALSE),"NR")</f>
        <v>1</v>
      </c>
      <c r="X127" s="51">
        <f>IFERROR(VLOOKUP(K127,[2]Punteggi!$A:$B,2,FALSE),"NR")</f>
        <v>1</v>
      </c>
      <c r="Y127" s="51">
        <f>IFERROR(VLOOKUP(L127,[2]Punteggi!$A:$B,2,FALSE),"NR")</f>
        <v>0</v>
      </c>
      <c r="Z127" s="51">
        <f>IFERROR(VLOOKUP(M127,[2]Punteggi!$A:$B,2,FALSE),"NR")</f>
        <v>3</v>
      </c>
      <c r="AA127" s="51">
        <f>IFERROR(VLOOKUP(N127,[2]Punteggi!$A:$B,2,FALSE),"NR")</f>
        <v>4</v>
      </c>
      <c r="AB127" s="51">
        <f>IFERROR(VLOOKUP(O127,[2]Punteggi!$A:$B,2,FALSE),"NR")</f>
        <v>5</v>
      </c>
      <c r="AC127" s="51">
        <f>IFERROR(VLOOKUP(P127,[2]Punteggi!$A:$B,2,FALSE),"NR")</f>
        <v>2</v>
      </c>
      <c r="AD127" s="52">
        <f t="shared" si="4"/>
        <v>1.75</v>
      </c>
      <c r="AE127" s="52">
        <f t="shared" si="5"/>
        <v>3</v>
      </c>
      <c r="AF127" s="52">
        <f t="shared" si="6"/>
        <v>5.25</v>
      </c>
      <c r="AG127" s="35"/>
      <c r="AH127" s="35"/>
      <c r="AI127" s="35"/>
      <c r="AJ127" s="35"/>
      <c r="AK127" s="47"/>
      <c r="AL127" s="47"/>
      <c r="AM127" s="47"/>
      <c r="AN127" s="47"/>
      <c r="AO127" s="47"/>
      <c r="AP127" s="47"/>
      <c r="AQ127" s="47"/>
      <c r="AR127" s="47"/>
      <c r="AS127" s="47"/>
      <c r="AT127" s="47"/>
      <c r="AU127" s="47"/>
      <c r="AV127" s="47"/>
      <c r="AW127" s="47"/>
      <c r="AX127" s="46"/>
    </row>
    <row r="128" spans="1:50" s="41" customFormat="1" ht="32.700000000000003" customHeight="1" x14ac:dyDescent="0.3">
      <c r="A128" s="27" t="str">
        <f t="shared" si="7"/>
        <v>GESTIONE DEL PERSONALE</v>
      </c>
      <c r="B128" s="54" t="s">
        <v>44</v>
      </c>
      <c r="C128" s="54" t="s">
        <v>541</v>
      </c>
      <c r="D128" s="54" t="s">
        <v>542</v>
      </c>
      <c r="E128" s="54" t="s">
        <v>535</v>
      </c>
      <c r="F128" s="54" t="s">
        <v>543</v>
      </c>
      <c r="G128" s="27" t="s">
        <v>34</v>
      </c>
      <c r="H128" s="27" t="s">
        <v>77</v>
      </c>
      <c r="I128" s="27" t="s">
        <v>74</v>
      </c>
      <c r="J128" s="27" t="s">
        <v>63</v>
      </c>
      <c r="K128" s="27" t="s">
        <v>38</v>
      </c>
      <c r="L128" s="27" t="s">
        <v>39</v>
      </c>
      <c r="M128" s="27" t="s">
        <v>64</v>
      </c>
      <c r="N128" s="27" t="s">
        <v>65</v>
      </c>
      <c r="O128" s="27" t="s">
        <v>66</v>
      </c>
      <c r="P128" s="27" t="s">
        <v>67</v>
      </c>
      <c r="Q128" s="54" t="s">
        <v>537</v>
      </c>
      <c r="R128" s="27" t="s">
        <v>188</v>
      </c>
      <c r="S128" s="50"/>
      <c r="T128" s="51">
        <f>IFERROR(VLOOKUP(G128,[2]Punteggi!$A:$B,2,FALSE),"NR")</f>
        <v>2</v>
      </c>
      <c r="U128" s="51">
        <f>IFERROR(VLOOKUP(H128,[2]Punteggi!$A:$B,2,FALSE),"NR")</f>
        <v>2</v>
      </c>
      <c r="V128" s="51">
        <f>IFERROR(VLOOKUP(I128,[2]Punteggi!$A:$B,2,FALSE),"NR")</f>
        <v>5</v>
      </c>
      <c r="W128" s="51">
        <f>IFERROR(VLOOKUP(J128,[2]Punteggi!$A:$B,2,FALSE),"NR")</f>
        <v>1</v>
      </c>
      <c r="X128" s="51">
        <f>IFERROR(VLOOKUP(K128,[2]Punteggi!$A:$B,2,FALSE),"NR")</f>
        <v>1</v>
      </c>
      <c r="Y128" s="51">
        <f>IFERROR(VLOOKUP(L128,[2]Punteggi!$A:$B,2,FALSE),"NR")</f>
        <v>0</v>
      </c>
      <c r="Z128" s="51">
        <f>IFERROR(VLOOKUP(M128,[2]Punteggi!$A:$B,2,FALSE),"NR")</f>
        <v>3</v>
      </c>
      <c r="AA128" s="51">
        <f>IFERROR(VLOOKUP(N128,[2]Punteggi!$A:$B,2,FALSE),"NR")</f>
        <v>4</v>
      </c>
      <c r="AB128" s="51">
        <f>IFERROR(VLOOKUP(O128,[2]Punteggi!$A:$B,2,FALSE),"NR")</f>
        <v>5</v>
      </c>
      <c r="AC128" s="51">
        <f>IFERROR(VLOOKUP(P128,[2]Punteggi!$A:$B,2,FALSE),"NR")</f>
        <v>2</v>
      </c>
      <c r="AD128" s="52">
        <f t="shared" si="4"/>
        <v>1.75</v>
      </c>
      <c r="AE128" s="52">
        <f t="shared" si="5"/>
        <v>3</v>
      </c>
      <c r="AF128" s="52">
        <f t="shared" si="6"/>
        <v>5.25</v>
      </c>
      <c r="AG128" s="35"/>
      <c r="AH128" s="35"/>
      <c r="AI128" s="35"/>
      <c r="AJ128" s="35"/>
      <c r="AK128" s="47"/>
      <c r="AL128" s="47"/>
      <c r="AM128" s="47"/>
      <c r="AN128" s="47"/>
      <c r="AO128" s="47"/>
      <c r="AP128" s="47"/>
      <c r="AQ128" s="47"/>
      <c r="AR128" s="47"/>
      <c r="AS128" s="47"/>
      <c r="AT128" s="47"/>
      <c r="AU128" s="47"/>
      <c r="AV128" s="35"/>
      <c r="AW128" s="35"/>
    </row>
    <row r="129" spans="1:49" s="41" customFormat="1" ht="32.700000000000003" customHeight="1" x14ac:dyDescent="0.3">
      <c r="A129" s="27" t="str">
        <f t="shared" si="7"/>
        <v>CONTRATTI PUBBLICI</v>
      </c>
      <c r="B129" s="54" t="s">
        <v>68</v>
      </c>
      <c r="C129" s="54" t="s">
        <v>544</v>
      </c>
      <c r="D129" s="54" t="s">
        <v>545</v>
      </c>
      <c r="E129" s="54" t="s">
        <v>161</v>
      </c>
      <c r="F129" s="54" t="s">
        <v>546</v>
      </c>
      <c r="G129" s="27" t="s">
        <v>34</v>
      </c>
      <c r="H129" s="27" t="s">
        <v>77</v>
      </c>
      <c r="I129" s="27" t="s">
        <v>74</v>
      </c>
      <c r="J129" s="27" t="s">
        <v>63</v>
      </c>
      <c r="K129" s="27" t="s">
        <v>38</v>
      </c>
      <c r="L129" s="27" t="s">
        <v>39</v>
      </c>
      <c r="M129" s="27" t="s">
        <v>48</v>
      </c>
      <c r="N129" s="27" t="s">
        <v>362</v>
      </c>
      <c r="O129" s="27" t="s">
        <v>66</v>
      </c>
      <c r="P129" s="27" t="s">
        <v>220</v>
      </c>
      <c r="Q129" s="54" t="s">
        <v>547</v>
      </c>
      <c r="R129" s="27" t="s">
        <v>188</v>
      </c>
      <c r="S129" s="50"/>
      <c r="T129" s="51">
        <f>IFERROR(VLOOKUP(G129,[2]Punteggi!$A:$B,2,FALSE),"NR")</f>
        <v>2</v>
      </c>
      <c r="U129" s="51">
        <f>IFERROR(VLOOKUP(H129,[2]Punteggi!$A:$B,2,FALSE),"NR")</f>
        <v>2</v>
      </c>
      <c r="V129" s="51">
        <f>IFERROR(VLOOKUP(I129,[2]Punteggi!$A:$B,2,FALSE),"NR")</f>
        <v>5</v>
      </c>
      <c r="W129" s="51">
        <f>IFERROR(VLOOKUP(J129,[2]Punteggi!$A:$B,2,FALSE),"NR")</f>
        <v>1</v>
      </c>
      <c r="X129" s="51">
        <f>IFERROR(VLOOKUP(K129,[2]Punteggi!$A:$B,2,FALSE),"NR")</f>
        <v>1</v>
      </c>
      <c r="Y129" s="51">
        <f>IFERROR(VLOOKUP(L129,[2]Punteggi!$A:$B,2,FALSE),"NR")</f>
        <v>0</v>
      </c>
      <c r="Z129" s="51">
        <f>IFERROR(VLOOKUP(M129,[2]Punteggi!$A:$B,2,FALSE),"NR")</f>
        <v>5</v>
      </c>
      <c r="AA129" s="51">
        <f>IFERROR(VLOOKUP(N129,[2]Punteggi!$A:$B,2,FALSE),"NR")</f>
        <v>3</v>
      </c>
      <c r="AB129" s="51">
        <f>IFERROR(VLOOKUP(O129,[2]Punteggi!$A:$B,2,FALSE),"NR")</f>
        <v>5</v>
      </c>
      <c r="AC129" s="51">
        <f>IFERROR(VLOOKUP(P129,[2]Punteggi!$A:$B,2,FALSE),"NR")</f>
        <v>3</v>
      </c>
      <c r="AD129" s="52">
        <f t="shared" si="4"/>
        <v>1.5</v>
      </c>
      <c r="AE129" s="52">
        <f t="shared" si="5"/>
        <v>3.5</v>
      </c>
      <c r="AF129" s="52">
        <f t="shared" si="6"/>
        <v>5.25</v>
      </c>
      <c r="AG129" s="35"/>
      <c r="AH129" s="35"/>
      <c r="AI129" s="35"/>
      <c r="AJ129" s="35"/>
      <c r="AK129" s="47"/>
      <c r="AL129" s="47"/>
      <c r="AM129" s="47"/>
      <c r="AN129" s="47"/>
      <c r="AO129" s="47"/>
      <c r="AP129" s="47"/>
      <c r="AQ129" s="47"/>
      <c r="AR129" s="47"/>
      <c r="AS129" s="47"/>
      <c r="AT129" s="47"/>
      <c r="AU129" s="47"/>
      <c r="AV129" s="47"/>
      <c r="AW129" s="47"/>
    </row>
    <row r="130" spans="1:49" s="41" customFormat="1" ht="32.700000000000003" customHeight="1" x14ac:dyDescent="0.3">
      <c r="A130" s="27" t="str">
        <f t="shared" si="7"/>
        <v>GESTIONE DOCUMENTALE</v>
      </c>
      <c r="B130" s="54" t="s">
        <v>548</v>
      </c>
      <c r="C130" s="54" t="s">
        <v>549</v>
      </c>
      <c r="D130" s="54" t="s">
        <v>550</v>
      </c>
      <c r="E130" s="54" t="s">
        <v>551</v>
      </c>
      <c r="F130" s="54" t="s">
        <v>552</v>
      </c>
      <c r="G130" s="27" t="s">
        <v>553</v>
      </c>
      <c r="H130" s="27" t="s">
        <v>361</v>
      </c>
      <c r="I130" s="27" t="s">
        <v>74</v>
      </c>
      <c r="J130" s="27" t="s">
        <v>63</v>
      </c>
      <c r="K130" s="27" t="s">
        <v>38</v>
      </c>
      <c r="L130" s="27" t="s">
        <v>39</v>
      </c>
      <c r="M130" s="27" t="s">
        <v>298</v>
      </c>
      <c r="N130" s="27" t="s">
        <v>65</v>
      </c>
      <c r="O130" s="27" t="s">
        <v>66</v>
      </c>
      <c r="P130" s="27" t="s">
        <v>310</v>
      </c>
      <c r="Q130" s="54" t="s">
        <v>554</v>
      </c>
      <c r="R130" s="27" t="s">
        <v>188</v>
      </c>
      <c r="S130" s="50"/>
      <c r="T130" s="51">
        <f>IFERROR(VLOOKUP(G130,[2]Punteggi!$A:$B,2,FALSE),"NR")</f>
        <v>1</v>
      </c>
      <c r="U130" s="51">
        <f>IFERROR(VLOOKUP(H130,[2]Punteggi!$A:$B,2,FALSE),"NR")</f>
        <v>4</v>
      </c>
      <c r="V130" s="51">
        <f>IFERROR(VLOOKUP(I130,[2]Punteggi!$A:$B,2,FALSE),"NR")</f>
        <v>5</v>
      </c>
      <c r="W130" s="51">
        <f>IFERROR(VLOOKUP(J130,[2]Punteggi!$A:$B,2,FALSE),"NR")</f>
        <v>1</v>
      </c>
      <c r="X130" s="51">
        <f>IFERROR(VLOOKUP(K130,[2]Punteggi!$A:$B,2,FALSE),"NR")</f>
        <v>1</v>
      </c>
      <c r="Y130" s="51">
        <f>IFERROR(VLOOKUP(L130,[2]Punteggi!$A:$B,2,FALSE),"NR")</f>
        <v>0</v>
      </c>
      <c r="Z130" s="51">
        <f>IFERROR(VLOOKUP(M130,[2]Punteggi!$A:$B,2,FALSE),"NR")</f>
        <v>1</v>
      </c>
      <c r="AA130" s="51">
        <f>IFERROR(VLOOKUP(N130,[2]Punteggi!$A:$B,2,FALSE),"NR")</f>
        <v>4</v>
      </c>
      <c r="AB130" s="51">
        <f>IFERROR(VLOOKUP(O130,[2]Punteggi!$A:$B,2,FALSE),"NR")</f>
        <v>5</v>
      </c>
      <c r="AC130" s="51">
        <f>IFERROR(VLOOKUP(P130,[2]Punteggi!$A:$B,2,FALSE),"NR")</f>
        <v>1</v>
      </c>
      <c r="AD130" s="52">
        <f t="shared" ref="AD130:AD193" si="8">IFERROR(+AVERAGE($U130,$X130,$Y130,$AA130),"NR")</f>
        <v>2.25</v>
      </c>
      <c r="AE130" s="52">
        <f t="shared" ref="AE130:AE193" si="9">IFERROR(+AVERAGE($T130,$V130,$W130,$Z130,$AB130,$AC130),"NR")</f>
        <v>2.3333333333333335</v>
      </c>
      <c r="AF130" s="52">
        <f t="shared" ref="AF130:AF193" si="10">IFERROR((+AD130*AE130),"NR")</f>
        <v>5.25</v>
      </c>
      <c r="AG130" s="35"/>
      <c r="AH130" s="35"/>
      <c r="AI130" s="35"/>
      <c r="AJ130" s="35"/>
      <c r="AK130" s="47"/>
      <c r="AL130" s="47"/>
      <c r="AM130" s="47"/>
      <c r="AN130" s="47"/>
      <c r="AO130" s="47"/>
      <c r="AP130" s="47"/>
      <c r="AQ130" s="47"/>
      <c r="AR130" s="47"/>
      <c r="AS130" s="47"/>
      <c r="AT130" s="47"/>
      <c r="AU130" s="47"/>
      <c r="AV130" s="47"/>
      <c r="AW130" s="47"/>
    </row>
    <row r="131" spans="1:49" s="41" customFormat="1" ht="32.700000000000003" customHeight="1" x14ac:dyDescent="0.3">
      <c r="A131" s="27" t="str">
        <f t="shared" ref="A131:A194" si="11">B131</f>
        <v>SERVIZI AGLI ORDINI</v>
      </c>
      <c r="B131" s="54" t="s">
        <v>281</v>
      </c>
      <c r="C131" s="54" t="s">
        <v>282</v>
      </c>
      <c r="D131" s="54" t="s">
        <v>461</v>
      </c>
      <c r="E131" s="54" t="s">
        <v>463</v>
      </c>
      <c r="F131" s="54" t="s">
        <v>424</v>
      </c>
      <c r="G131" s="27" t="s">
        <v>34</v>
      </c>
      <c r="H131" s="27" t="s">
        <v>78</v>
      </c>
      <c r="I131" s="27" t="s">
        <v>74</v>
      </c>
      <c r="J131" s="27" t="s">
        <v>47</v>
      </c>
      <c r="K131" s="27" t="s">
        <v>38</v>
      </c>
      <c r="L131" s="27" t="s">
        <v>39</v>
      </c>
      <c r="M131" s="27" t="s">
        <v>298</v>
      </c>
      <c r="N131" s="27" t="s">
        <v>40</v>
      </c>
      <c r="O131" s="27" t="s">
        <v>66</v>
      </c>
      <c r="P131" s="27" t="s">
        <v>67</v>
      </c>
      <c r="Q131" s="54" t="s">
        <v>134</v>
      </c>
      <c r="R131" s="27" t="s">
        <v>188</v>
      </c>
      <c r="S131" s="27"/>
      <c r="T131" s="51">
        <f>IFERROR(VLOOKUP(G131,[2]Punteggi!$A:$B,2,FALSE),"NR")</f>
        <v>2</v>
      </c>
      <c r="U131" s="51">
        <f>IFERROR(VLOOKUP(H131,[2]Punteggi!$A:$B,2,FALSE),"NR")</f>
        <v>1</v>
      </c>
      <c r="V131" s="51">
        <f>IFERROR(VLOOKUP(I131,[2]Punteggi!$A:$B,2,FALSE),"NR")</f>
        <v>5</v>
      </c>
      <c r="W131" s="51">
        <f>IFERROR(VLOOKUP(J131,[2]Punteggi!$A:$B,2,FALSE),"NR")</f>
        <v>3</v>
      </c>
      <c r="X131" s="51">
        <f>IFERROR(VLOOKUP(K131,[2]Punteggi!$A:$B,2,FALSE),"NR")</f>
        <v>1</v>
      </c>
      <c r="Y131" s="51">
        <f>IFERROR(VLOOKUP(L131,[2]Punteggi!$A:$B,2,FALSE),"NR")</f>
        <v>0</v>
      </c>
      <c r="Z131" s="51">
        <f>IFERROR(VLOOKUP(M131,[2]Punteggi!$A:$B,2,FALSE),"NR")</f>
        <v>1</v>
      </c>
      <c r="AA131" s="51">
        <f>IFERROR(VLOOKUP(N131,[2]Punteggi!$A:$B,2,FALSE),"NR")</f>
        <v>5</v>
      </c>
      <c r="AB131" s="51">
        <f>IFERROR(VLOOKUP(O131,[2]Punteggi!$A:$B,2,FALSE),"NR")</f>
        <v>5</v>
      </c>
      <c r="AC131" s="51">
        <f>IFERROR(VLOOKUP(P131,[2]Punteggi!$A:$B,2,FALSE),"NR")</f>
        <v>2</v>
      </c>
      <c r="AD131" s="52">
        <f t="shared" si="8"/>
        <v>1.75</v>
      </c>
      <c r="AE131" s="52">
        <f t="shared" si="9"/>
        <v>3</v>
      </c>
      <c r="AF131" s="52">
        <f t="shared" si="10"/>
        <v>5.25</v>
      </c>
      <c r="AG131" s="35"/>
      <c r="AH131" s="35"/>
      <c r="AI131" s="35"/>
      <c r="AJ131" s="35"/>
      <c r="AK131" s="47"/>
      <c r="AL131" s="47"/>
      <c r="AM131" s="47"/>
      <c r="AN131" s="47"/>
      <c r="AO131" s="47"/>
      <c r="AP131" s="47"/>
      <c r="AQ131" s="47"/>
      <c r="AR131" s="47"/>
      <c r="AS131" s="47"/>
      <c r="AT131" s="47"/>
      <c r="AU131" s="47"/>
      <c r="AV131" s="47"/>
      <c r="AW131" s="47"/>
    </row>
    <row r="132" spans="1:49" s="41" customFormat="1" ht="32.700000000000003" customHeight="1" x14ac:dyDescent="0.3">
      <c r="A132" s="27" t="str">
        <f t="shared" si="11"/>
        <v>CONTRATTI PUBBLICI</v>
      </c>
      <c r="B132" s="54" t="s">
        <v>68</v>
      </c>
      <c r="C132" s="54" t="s">
        <v>555</v>
      </c>
      <c r="D132" s="54" t="s">
        <v>556</v>
      </c>
      <c r="E132" s="54" t="s">
        <v>161</v>
      </c>
      <c r="F132" s="54" t="s">
        <v>91</v>
      </c>
      <c r="G132" s="27" t="s">
        <v>34</v>
      </c>
      <c r="H132" s="27" t="s">
        <v>77</v>
      </c>
      <c r="I132" s="27" t="s">
        <v>74</v>
      </c>
      <c r="J132" s="27" t="s">
        <v>63</v>
      </c>
      <c r="K132" s="27" t="s">
        <v>38</v>
      </c>
      <c r="L132" s="27" t="s">
        <v>39</v>
      </c>
      <c r="M132" s="27" t="s">
        <v>48</v>
      </c>
      <c r="N132" s="27" t="s">
        <v>362</v>
      </c>
      <c r="O132" s="27" t="s">
        <v>66</v>
      </c>
      <c r="P132" s="27" t="s">
        <v>67</v>
      </c>
      <c r="Q132" s="54" t="s">
        <v>557</v>
      </c>
      <c r="R132" s="27" t="s">
        <v>188</v>
      </c>
      <c r="S132" s="50"/>
      <c r="T132" s="51">
        <f>IFERROR(VLOOKUP(G132,[2]Punteggi!$A:$B,2,FALSE),"NR")</f>
        <v>2</v>
      </c>
      <c r="U132" s="51">
        <f>IFERROR(VLOOKUP(H132,[2]Punteggi!$A:$B,2,FALSE),"NR")</f>
        <v>2</v>
      </c>
      <c r="V132" s="51">
        <f>IFERROR(VLOOKUP(I132,[2]Punteggi!$A:$B,2,FALSE),"NR")</f>
        <v>5</v>
      </c>
      <c r="W132" s="51">
        <f>IFERROR(VLOOKUP(J132,[2]Punteggi!$A:$B,2,FALSE),"NR")</f>
        <v>1</v>
      </c>
      <c r="X132" s="51">
        <f>IFERROR(VLOOKUP(K132,[2]Punteggi!$A:$B,2,FALSE),"NR")</f>
        <v>1</v>
      </c>
      <c r="Y132" s="51">
        <f>IFERROR(VLOOKUP(L132,[2]Punteggi!$A:$B,2,FALSE),"NR")</f>
        <v>0</v>
      </c>
      <c r="Z132" s="51">
        <f>IFERROR(VLOOKUP(M132,[2]Punteggi!$A:$B,2,FALSE),"NR")</f>
        <v>5</v>
      </c>
      <c r="AA132" s="51">
        <f>IFERROR(VLOOKUP(N132,[2]Punteggi!$A:$B,2,FALSE),"NR")</f>
        <v>3</v>
      </c>
      <c r="AB132" s="51">
        <f>IFERROR(VLOOKUP(O132,[2]Punteggi!$A:$B,2,FALSE),"NR")</f>
        <v>5</v>
      </c>
      <c r="AC132" s="51">
        <f>IFERROR(VLOOKUP(P132,[2]Punteggi!$A:$B,2,FALSE),"NR")</f>
        <v>2</v>
      </c>
      <c r="AD132" s="52">
        <f t="shared" si="8"/>
        <v>1.5</v>
      </c>
      <c r="AE132" s="52">
        <f t="shared" si="9"/>
        <v>3.3333333333333335</v>
      </c>
      <c r="AF132" s="52">
        <f t="shared" si="10"/>
        <v>5</v>
      </c>
      <c r="AG132" s="35"/>
      <c r="AH132" s="35"/>
      <c r="AI132" s="35"/>
      <c r="AJ132" s="35"/>
      <c r="AK132" s="47"/>
      <c r="AL132" s="47"/>
      <c r="AM132" s="47"/>
      <c r="AN132" s="47"/>
      <c r="AO132" s="47"/>
      <c r="AP132" s="47"/>
      <c r="AQ132" s="47"/>
      <c r="AR132" s="47"/>
      <c r="AS132" s="47"/>
      <c r="AT132" s="47"/>
      <c r="AU132" s="47"/>
      <c r="AV132" s="35"/>
      <c r="AW132" s="35"/>
    </row>
    <row r="133" spans="1:49" s="41" customFormat="1" ht="32.700000000000003" customHeight="1" x14ac:dyDescent="0.3">
      <c r="A133" s="27" t="str">
        <f t="shared" si="11"/>
        <v>CONTRATTI PUBBLICI</v>
      </c>
      <c r="B133" s="54" t="s">
        <v>68</v>
      </c>
      <c r="C133" s="54" t="s">
        <v>558</v>
      </c>
      <c r="D133" s="54" t="s">
        <v>559</v>
      </c>
      <c r="E133" s="54" t="s">
        <v>71</v>
      </c>
      <c r="F133" s="54" t="s">
        <v>72</v>
      </c>
      <c r="G133" s="27" t="s">
        <v>34</v>
      </c>
      <c r="H133" s="27" t="s">
        <v>77</v>
      </c>
      <c r="I133" s="27" t="s">
        <v>74</v>
      </c>
      <c r="J133" s="27" t="s">
        <v>63</v>
      </c>
      <c r="K133" s="27" t="s">
        <v>38</v>
      </c>
      <c r="L133" s="27" t="s">
        <v>39</v>
      </c>
      <c r="M133" s="27" t="s">
        <v>48</v>
      </c>
      <c r="N133" s="27" t="s">
        <v>65</v>
      </c>
      <c r="O133" s="27" t="s">
        <v>41</v>
      </c>
      <c r="P133" s="27" t="s">
        <v>220</v>
      </c>
      <c r="Q133" s="54" t="s">
        <v>560</v>
      </c>
      <c r="R133" s="27" t="s">
        <v>188</v>
      </c>
      <c r="S133" s="27"/>
      <c r="T133" s="51">
        <f>IFERROR(VLOOKUP(G133,[2]Punteggi!$A:$B,2,FALSE),"NR")</f>
        <v>2</v>
      </c>
      <c r="U133" s="51">
        <f>IFERROR(VLOOKUP(H133,[2]Punteggi!$A:$B,2,FALSE),"NR")</f>
        <v>2</v>
      </c>
      <c r="V133" s="51">
        <f>IFERROR(VLOOKUP(I133,[2]Punteggi!$A:$B,2,FALSE),"NR")</f>
        <v>5</v>
      </c>
      <c r="W133" s="51">
        <f>IFERROR(VLOOKUP(J133,[2]Punteggi!$A:$B,2,FALSE),"NR")</f>
        <v>1</v>
      </c>
      <c r="X133" s="51">
        <f>IFERROR(VLOOKUP(K133,[2]Punteggi!$A:$B,2,FALSE),"NR")</f>
        <v>1</v>
      </c>
      <c r="Y133" s="51">
        <f>IFERROR(VLOOKUP(L133,[2]Punteggi!$A:$B,2,FALSE),"NR")</f>
        <v>0</v>
      </c>
      <c r="Z133" s="51">
        <f>IFERROR(VLOOKUP(M133,[2]Punteggi!$A:$B,2,FALSE),"NR")</f>
        <v>5</v>
      </c>
      <c r="AA133" s="51">
        <f>IFERROR(VLOOKUP(N133,[2]Punteggi!$A:$B,2,FALSE),"NR")</f>
        <v>4</v>
      </c>
      <c r="AB133" s="51">
        <f>IFERROR(VLOOKUP(O133,[2]Punteggi!$A:$B,2,FALSE),"NR")</f>
        <v>1</v>
      </c>
      <c r="AC133" s="51">
        <f>IFERROR(VLOOKUP(P133,[2]Punteggi!$A:$B,2,FALSE),"NR")</f>
        <v>3</v>
      </c>
      <c r="AD133" s="52">
        <f t="shared" si="8"/>
        <v>1.75</v>
      </c>
      <c r="AE133" s="52">
        <f t="shared" si="9"/>
        <v>2.8333333333333335</v>
      </c>
      <c r="AF133" s="52">
        <f t="shared" si="10"/>
        <v>4.9583333333333339</v>
      </c>
      <c r="AG133" s="35"/>
      <c r="AH133" s="35"/>
      <c r="AI133" s="35"/>
      <c r="AJ133" s="35"/>
      <c r="AK133" s="35"/>
      <c r="AL133" s="35"/>
      <c r="AM133" s="35"/>
      <c r="AN133" s="35"/>
      <c r="AO133" s="35"/>
      <c r="AP133" s="35"/>
      <c r="AQ133" s="35"/>
      <c r="AR133" s="35"/>
      <c r="AS133" s="35"/>
      <c r="AT133" s="35"/>
      <c r="AU133" s="35"/>
      <c r="AV133" s="35"/>
      <c r="AW133" s="35"/>
    </row>
    <row r="134" spans="1:49" s="41" customFormat="1" ht="32.700000000000003" customHeight="1" x14ac:dyDescent="0.3">
      <c r="A134" s="27" t="str">
        <f t="shared" si="11"/>
        <v>TRASPARENZA</v>
      </c>
      <c r="B134" s="58" t="s">
        <v>385</v>
      </c>
      <c r="C134" s="54" t="s">
        <v>561</v>
      </c>
      <c r="D134" s="54" t="s">
        <v>562</v>
      </c>
      <c r="E134" s="54" t="s">
        <v>296</v>
      </c>
      <c r="F134" s="54" t="s">
        <v>563</v>
      </c>
      <c r="G134" s="27" t="s">
        <v>34</v>
      </c>
      <c r="H134" s="27" t="s">
        <v>78</v>
      </c>
      <c r="I134" s="27" t="s">
        <v>74</v>
      </c>
      <c r="J134" s="27" t="s">
        <v>63</v>
      </c>
      <c r="K134" s="27" t="s">
        <v>38</v>
      </c>
      <c r="L134" s="27" t="s">
        <v>39</v>
      </c>
      <c r="M134" s="27" t="s">
        <v>64</v>
      </c>
      <c r="N134" s="27" t="s">
        <v>40</v>
      </c>
      <c r="O134" s="27" t="s">
        <v>41</v>
      </c>
      <c r="P134" s="27" t="s">
        <v>42</v>
      </c>
      <c r="Q134" s="54" t="s">
        <v>564</v>
      </c>
      <c r="R134" s="27" t="s">
        <v>188</v>
      </c>
      <c r="S134" s="27"/>
      <c r="T134" s="51">
        <f>IFERROR(VLOOKUP(G134,[2]Punteggi!$A:$B,2,FALSE),"NR")</f>
        <v>2</v>
      </c>
      <c r="U134" s="51">
        <f>IFERROR(VLOOKUP(H134,[2]Punteggi!$A:$B,2,FALSE),"NR")</f>
        <v>1</v>
      </c>
      <c r="V134" s="51">
        <f>IFERROR(VLOOKUP(I134,[2]Punteggi!$A:$B,2,FALSE),"NR")</f>
        <v>5</v>
      </c>
      <c r="W134" s="51">
        <f>IFERROR(VLOOKUP(J134,[2]Punteggi!$A:$B,2,FALSE),"NR")</f>
        <v>1</v>
      </c>
      <c r="X134" s="51">
        <f>IFERROR(VLOOKUP(K134,[2]Punteggi!$A:$B,2,FALSE),"NR")</f>
        <v>1</v>
      </c>
      <c r="Y134" s="51">
        <f>IFERROR(VLOOKUP(L134,[2]Punteggi!$A:$B,2,FALSE),"NR")</f>
        <v>0</v>
      </c>
      <c r="Z134" s="51">
        <f>IFERROR(VLOOKUP(M134,[2]Punteggi!$A:$B,2,FALSE),"NR")</f>
        <v>3</v>
      </c>
      <c r="AA134" s="51">
        <f>IFERROR(VLOOKUP(N134,[2]Punteggi!$A:$B,2,FALSE),"NR")</f>
        <v>5</v>
      </c>
      <c r="AB134" s="51">
        <f>IFERROR(VLOOKUP(O134,[2]Punteggi!$A:$B,2,FALSE),"NR")</f>
        <v>1</v>
      </c>
      <c r="AC134" s="51">
        <f>IFERROR(VLOOKUP(P134,[2]Punteggi!$A:$B,2,FALSE),"NR")</f>
        <v>5</v>
      </c>
      <c r="AD134" s="52">
        <f t="shared" si="8"/>
        <v>1.75</v>
      </c>
      <c r="AE134" s="52">
        <f t="shared" si="9"/>
        <v>2.8333333333333335</v>
      </c>
      <c r="AF134" s="52">
        <f t="shared" si="10"/>
        <v>4.9583333333333339</v>
      </c>
      <c r="AG134" s="47"/>
      <c r="AH134" s="47"/>
      <c r="AI134" s="47"/>
      <c r="AJ134" s="47"/>
      <c r="AK134" s="35"/>
      <c r="AL134" s="35"/>
      <c r="AM134" s="35"/>
      <c r="AN134" s="35"/>
      <c r="AO134" s="35"/>
      <c r="AP134" s="35"/>
      <c r="AQ134" s="35"/>
      <c r="AR134" s="35"/>
      <c r="AS134" s="35"/>
      <c r="AT134" s="35"/>
      <c r="AU134" s="35"/>
      <c r="AV134" s="35"/>
      <c r="AW134" s="35"/>
    </row>
    <row r="135" spans="1:49" s="41" customFormat="1" ht="32.700000000000003" customHeight="1" x14ac:dyDescent="0.3">
      <c r="A135" s="27" t="str">
        <f t="shared" si="11"/>
        <v>SERVIZI AGLI ORDINI</v>
      </c>
      <c r="B135" s="54" t="s">
        <v>281</v>
      </c>
      <c r="C135" s="54" t="s">
        <v>565</v>
      </c>
      <c r="D135" s="54" t="s">
        <v>566</v>
      </c>
      <c r="E135" s="54" t="s">
        <v>57</v>
      </c>
      <c r="F135" s="54" t="s">
        <v>424</v>
      </c>
      <c r="G135" s="27" t="s">
        <v>297</v>
      </c>
      <c r="H135" s="27" t="s">
        <v>78</v>
      </c>
      <c r="I135" s="27" t="s">
        <v>74</v>
      </c>
      <c r="J135" s="27" t="s">
        <v>63</v>
      </c>
      <c r="K135" s="27" t="s">
        <v>38</v>
      </c>
      <c r="L135" s="27" t="s">
        <v>39</v>
      </c>
      <c r="M135" s="27" t="s">
        <v>64</v>
      </c>
      <c r="N135" s="27" t="s">
        <v>65</v>
      </c>
      <c r="O135" s="27" t="s">
        <v>66</v>
      </c>
      <c r="P135" s="27" t="s">
        <v>310</v>
      </c>
      <c r="Q135" s="54" t="s">
        <v>134</v>
      </c>
      <c r="R135" s="27" t="s">
        <v>188</v>
      </c>
      <c r="S135" s="27"/>
      <c r="T135" s="51">
        <f>IFERROR(VLOOKUP(G135,[2]Punteggi!$A:$B,2,FALSE),"NR")</f>
        <v>4</v>
      </c>
      <c r="U135" s="51">
        <f>IFERROR(VLOOKUP(H135,[2]Punteggi!$A:$B,2,FALSE),"NR")</f>
        <v>1</v>
      </c>
      <c r="V135" s="51">
        <f>IFERROR(VLOOKUP(I135,[2]Punteggi!$A:$B,2,FALSE),"NR")</f>
        <v>5</v>
      </c>
      <c r="W135" s="51">
        <f>IFERROR(VLOOKUP(J135,[2]Punteggi!$A:$B,2,FALSE),"NR")</f>
        <v>1</v>
      </c>
      <c r="X135" s="51">
        <f>IFERROR(VLOOKUP(K135,[2]Punteggi!$A:$B,2,FALSE),"NR")</f>
        <v>1</v>
      </c>
      <c r="Y135" s="51">
        <f>IFERROR(VLOOKUP(L135,[2]Punteggi!$A:$B,2,FALSE),"NR")</f>
        <v>0</v>
      </c>
      <c r="Z135" s="51">
        <f>IFERROR(VLOOKUP(M135,[2]Punteggi!$A:$B,2,FALSE),"NR")</f>
        <v>3</v>
      </c>
      <c r="AA135" s="51">
        <f>IFERROR(VLOOKUP(N135,[2]Punteggi!$A:$B,2,FALSE),"NR")</f>
        <v>4</v>
      </c>
      <c r="AB135" s="51">
        <f>IFERROR(VLOOKUP(O135,[2]Punteggi!$A:$B,2,FALSE),"NR")</f>
        <v>5</v>
      </c>
      <c r="AC135" s="51">
        <f>IFERROR(VLOOKUP(P135,[2]Punteggi!$A:$B,2,FALSE),"NR")</f>
        <v>1</v>
      </c>
      <c r="AD135" s="52">
        <f t="shared" si="8"/>
        <v>1.5</v>
      </c>
      <c r="AE135" s="52">
        <f t="shared" si="9"/>
        <v>3.1666666666666665</v>
      </c>
      <c r="AF135" s="52">
        <f t="shared" si="10"/>
        <v>4.75</v>
      </c>
      <c r="AG135" s="35"/>
      <c r="AH135" s="35"/>
      <c r="AI135" s="35"/>
      <c r="AJ135" s="35"/>
      <c r="AK135" s="35"/>
      <c r="AL135" s="35"/>
      <c r="AM135" s="35"/>
      <c r="AN135" s="35"/>
      <c r="AO135" s="35"/>
      <c r="AP135" s="35"/>
      <c r="AQ135" s="35"/>
      <c r="AR135" s="35"/>
      <c r="AS135" s="35"/>
      <c r="AT135" s="35"/>
      <c r="AU135" s="35"/>
      <c r="AV135" s="35"/>
      <c r="AW135" s="35"/>
    </row>
    <row r="136" spans="1:49" s="41" customFormat="1" ht="32.700000000000003" customHeight="1" x14ac:dyDescent="0.3">
      <c r="A136" s="27" t="str">
        <f t="shared" si="11"/>
        <v>GESTIONE DEI RAPPORTI CON LA PA</v>
      </c>
      <c r="B136" s="54" t="s">
        <v>501</v>
      </c>
      <c r="C136" s="54" t="s">
        <v>567</v>
      </c>
      <c r="D136" s="58" t="s">
        <v>818</v>
      </c>
      <c r="E136" s="54" t="s">
        <v>54</v>
      </c>
      <c r="F136" s="54" t="s">
        <v>568</v>
      </c>
      <c r="G136" s="27" t="s">
        <v>34</v>
      </c>
      <c r="H136" s="27" t="s">
        <v>78</v>
      </c>
      <c r="I136" s="27" t="s">
        <v>74</v>
      </c>
      <c r="J136" s="27" t="s">
        <v>47</v>
      </c>
      <c r="K136" s="27" t="s">
        <v>38</v>
      </c>
      <c r="L136" s="27" t="s">
        <v>39</v>
      </c>
      <c r="M136" s="27" t="s">
        <v>64</v>
      </c>
      <c r="N136" s="27" t="s">
        <v>40</v>
      </c>
      <c r="O136" s="27" t="s">
        <v>41</v>
      </c>
      <c r="P136" s="27" t="s">
        <v>67</v>
      </c>
      <c r="Q136" s="54" t="s">
        <v>569</v>
      </c>
      <c r="R136" s="27" t="s">
        <v>188</v>
      </c>
      <c r="S136" s="27"/>
      <c r="T136" s="51">
        <f>IFERROR(VLOOKUP(G136,[2]Punteggi!$A:$B,2,FALSE),"NR")</f>
        <v>2</v>
      </c>
      <c r="U136" s="51">
        <f>IFERROR(VLOOKUP(H136,[2]Punteggi!$A:$B,2,FALSE),"NR")</f>
        <v>1</v>
      </c>
      <c r="V136" s="51">
        <f>IFERROR(VLOOKUP(I136,[2]Punteggi!$A:$B,2,FALSE),"NR")</f>
        <v>5</v>
      </c>
      <c r="W136" s="51">
        <f>IFERROR(VLOOKUP(J136,[2]Punteggi!$A:$B,2,FALSE),"NR")</f>
        <v>3</v>
      </c>
      <c r="X136" s="51">
        <f>IFERROR(VLOOKUP(K136,[2]Punteggi!$A:$B,2,FALSE),"NR")</f>
        <v>1</v>
      </c>
      <c r="Y136" s="51">
        <f>IFERROR(VLOOKUP(L136,[2]Punteggi!$A:$B,2,FALSE),"NR")</f>
        <v>0</v>
      </c>
      <c r="Z136" s="51">
        <f>IFERROR(VLOOKUP(M136,[2]Punteggi!$A:$B,2,FALSE),"NR")</f>
        <v>3</v>
      </c>
      <c r="AA136" s="51">
        <f>IFERROR(VLOOKUP(N136,[2]Punteggi!$A:$B,2,FALSE),"NR")</f>
        <v>5</v>
      </c>
      <c r="AB136" s="51">
        <f>IFERROR(VLOOKUP(O136,[2]Punteggi!$A:$B,2,FALSE),"NR")</f>
        <v>1</v>
      </c>
      <c r="AC136" s="51">
        <f>IFERROR(VLOOKUP(P136,[2]Punteggi!$A:$B,2,FALSE),"NR")</f>
        <v>2</v>
      </c>
      <c r="AD136" s="52">
        <f t="shared" si="8"/>
        <v>1.75</v>
      </c>
      <c r="AE136" s="52">
        <f t="shared" si="9"/>
        <v>2.6666666666666665</v>
      </c>
      <c r="AF136" s="52">
        <f t="shared" si="10"/>
        <v>4.6666666666666661</v>
      </c>
      <c r="AG136" s="35"/>
      <c r="AH136" s="35"/>
      <c r="AI136" s="35"/>
      <c r="AJ136" s="35"/>
      <c r="AK136" s="35"/>
      <c r="AL136" s="35"/>
      <c r="AM136" s="35"/>
      <c r="AN136" s="35"/>
      <c r="AO136" s="35"/>
      <c r="AP136" s="35"/>
      <c r="AQ136" s="35"/>
      <c r="AR136" s="35"/>
      <c r="AS136" s="35"/>
      <c r="AT136" s="35"/>
      <c r="AU136" s="35"/>
      <c r="AV136" s="35"/>
      <c r="AW136" s="35"/>
    </row>
    <row r="137" spans="1:49" s="41" customFormat="1" ht="32.700000000000003" customHeight="1" x14ac:dyDescent="0.3">
      <c r="A137" s="27" t="str">
        <f t="shared" si="11"/>
        <v>INCARICHI E NOMINE</v>
      </c>
      <c r="B137" s="58" t="s">
        <v>570</v>
      </c>
      <c r="C137" s="54" t="s">
        <v>571</v>
      </c>
      <c r="D137" s="55" t="s">
        <v>572</v>
      </c>
      <c r="E137" s="54" t="s">
        <v>54</v>
      </c>
      <c r="F137" s="54" t="s">
        <v>72</v>
      </c>
      <c r="G137" s="27" t="s">
        <v>34</v>
      </c>
      <c r="H137" s="27" t="s">
        <v>78</v>
      </c>
      <c r="I137" s="27" t="s">
        <v>74</v>
      </c>
      <c r="J137" s="27" t="s">
        <v>47</v>
      </c>
      <c r="K137" s="27" t="s">
        <v>38</v>
      </c>
      <c r="L137" s="27" t="s">
        <v>39</v>
      </c>
      <c r="M137" s="27" t="s">
        <v>64</v>
      </c>
      <c r="N137" s="27" t="s">
        <v>40</v>
      </c>
      <c r="O137" s="27" t="s">
        <v>41</v>
      </c>
      <c r="P137" s="27" t="s">
        <v>67</v>
      </c>
      <c r="Q137" s="54" t="s">
        <v>573</v>
      </c>
      <c r="R137" s="27" t="s">
        <v>188</v>
      </c>
      <c r="S137" s="27"/>
      <c r="T137" s="51">
        <f>IFERROR(VLOOKUP(G137,[2]Punteggi!$A:$B,2,FALSE),"NR")</f>
        <v>2</v>
      </c>
      <c r="U137" s="51">
        <f>IFERROR(VLOOKUP(H137,[2]Punteggi!$A:$B,2,FALSE),"NR")</f>
        <v>1</v>
      </c>
      <c r="V137" s="51">
        <f>IFERROR(VLOOKUP(I137,[2]Punteggi!$A:$B,2,FALSE),"NR")</f>
        <v>5</v>
      </c>
      <c r="W137" s="51">
        <f>IFERROR(VLOOKUP(J137,[2]Punteggi!$A:$B,2,FALSE),"NR")</f>
        <v>3</v>
      </c>
      <c r="X137" s="51">
        <f>IFERROR(VLOOKUP(K137,[2]Punteggi!$A:$B,2,FALSE),"NR")</f>
        <v>1</v>
      </c>
      <c r="Y137" s="51">
        <f>IFERROR(VLOOKUP(L137,[2]Punteggi!$A:$B,2,FALSE),"NR")</f>
        <v>0</v>
      </c>
      <c r="Z137" s="51">
        <f>IFERROR(VLOOKUP(M137,[2]Punteggi!$A:$B,2,FALSE),"NR")</f>
        <v>3</v>
      </c>
      <c r="AA137" s="51">
        <f>IFERROR(VLOOKUP(N137,[2]Punteggi!$A:$B,2,FALSE),"NR")</f>
        <v>5</v>
      </c>
      <c r="AB137" s="51">
        <f>IFERROR(VLOOKUP(O137,[2]Punteggi!$A:$B,2,FALSE),"NR")</f>
        <v>1</v>
      </c>
      <c r="AC137" s="51">
        <f>IFERROR(VLOOKUP(P137,[2]Punteggi!$A:$B,2,FALSE),"NR")</f>
        <v>2</v>
      </c>
      <c r="AD137" s="52">
        <f t="shared" si="8"/>
        <v>1.75</v>
      </c>
      <c r="AE137" s="52">
        <f t="shared" si="9"/>
        <v>2.6666666666666665</v>
      </c>
      <c r="AF137" s="52">
        <f t="shared" si="10"/>
        <v>4.6666666666666661</v>
      </c>
      <c r="AG137" s="35"/>
      <c r="AH137" s="35"/>
      <c r="AI137" s="35"/>
      <c r="AJ137" s="35"/>
      <c r="AK137" s="35"/>
      <c r="AL137" s="35"/>
      <c r="AM137" s="35"/>
      <c r="AN137" s="35"/>
      <c r="AO137" s="35"/>
      <c r="AP137" s="35"/>
      <c r="AQ137" s="35"/>
      <c r="AR137" s="35"/>
      <c r="AS137" s="35"/>
      <c r="AT137" s="35"/>
      <c r="AU137" s="35"/>
      <c r="AV137" s="35"/>
      <c r="AW137" s="35"/>
    </row>
    <row r="138" spans="1:49" s="41" customFormat="1" ht="32.700000000000003" customHeight="1" x14ac:dyDescent="0.3">
      <c r="A138" s="27" t="str">
        <f t="shared" si="11"/>
        <v>INCARICHI E NOMINE</v>
      </c>
      <c r="B138" s="54" t="s">
        <v>570</v>
      </c>
      <c r="C138" s="54" t="s">
        <v>574</v>
      </c>
      <c r="D138" s="55" t="s">
        <v>575</v>
      </c>
      <c r="E138" s="54" t="s">
        <v>54</v>
      </c>
      <c r="F138" s="54" t="s">
        <v>72</v>
      </c>
      <c r="G138" s="27" t="s">
        <v>34</v>
      </c>
      <c r="H138" s="27" t="s">
        <v>78</v>
      </c>
      <c r="I138" s="27" t="s">
        <v>74</v>
      </c>
      <c r="J138" s="27" t="s">
        <v>47</v>
      </c>
      <c r="K138" s="27" t="s">
        <v>38</v>
      </c>
      <c r="L138" s="27" t="s">
        <v>39</v>
      </c>
      <c r="M138" s="27" t="s">
        <v>64</v>
      </c>
      <c r="N138" s="27" t="s">
        <v>40</v>
      </c>
      <c r="O138" s="27" t="s">
        <v>41</v>
      </c>
      <c r="P138" s="27" t="s">
        <v>67</v>
      </c>
      <c r="Q138" s="54" t="s">
        <v>576</v>
      </c>
      <c r="R138" s="27" t="s">
        <v>188</v>
      </c>
      <c r="S138" s="27"/>
      <c r="T138" s="51">
        <f>IFERROR(VLOOKUP(G138,[2]Punteggi!$A:$B,2,FALSE),"NR")</f>
        <v>2</v>
      </c>
      <c r="U138" s="51">
        <f>IFERROR(VLOOKUP(H138,[2]Punteggi!$A:$B,2,FALSE),"NR")</f>
        <v>1</v>
      </c>
      <c r="V138" s="51">
        <f>IFERROR(VLOOKUP(I138,[2]Punteggi!$A:$B,2,FALSE),"NR")</f>
        <v>5</v>
      </c>
      <c r="W138" s="51">
        <f>IFERROR(VLOOKUP(J138,[2]Punteggi!$A:$B,2,FALSE),"NR")</f>
        <v>3</v>
      </c>
      <c r="X138" s="51">
        <f>IFERROR(VLOOKUP(K138,[2]Punteggi!$A:$B,2,FALSE),"NR")</f>
        <v>1</v>
      </c>
      <c r="Y138" s="51">
        <f>IFERROR(VLOOKUP(L138,[2]Punteggi!$A:$B,2,FALSE),"NR")</f>
        <v>0</v>
      </c>
      <c r="Z138" s="51">
        <f>IFERROR(VLOOKUP(M138,[2]Punteggi!$A:$B,2,FALSE),"NR")</f>
        <v>3</v>
      </c>
      <c r="AA138" s="51">
        <f>IFERROR(VLOOKUP(N138,[2]Punteggi!$A:$B,2,FALSE),"NR")</f>
        <v>5</v>
      </c>
      <c r="AB138" s="51">
        <f>IFERROR(VLOOKUP(O138,[2]Punteggi!$A:$B,2,FALSE),"NR")</f>
        <v>1</v>
      </c>
      <c r="AC138" s="51">
        <f>IFERROR(VLOOKUP(P138,[2]Punteggi!$A:$B,2,FALSE),"NR")</f>
        <v>2</v>
      </c>
      <c r="AD138" s="52">
        <f t="shared" si="8"/>
        <v>1.75</v>
      </c>
      <c r="AE138" s="52">
        <f t="shared" si="9"/>
        <v>2.6666666666666665</v>
      </c>
      <c r="AF138" s="52">
        <f t="shared" si="10"/>
        <v>4.6666666666666661</v>
      </c>
      <c r="AG138" s="35"/>
      <c r="AH138" s="35"/>
      <c r="AI138" s="35"/>
      <c r="AJ138" s="35"/>
      <c r="AK138" s="35"/>
      <c r="AL138" s="35"/>
      <c r="AM138" s="35"/>
      <c r="AN138" s="35"/>
      <c r="AO138" s="35"/>
      <c r="AP138" s="35"/>
      <c r="AQ138" s="35"/>
      <c r="AR138" s="35"/>
      <c r="AS138" s="35"/>
      <c r="AT138" s="35"/>
      <c r="AU138" s="35"/>
      <c r="AV138" s="35"/>
      <c r="AW138" s="35"/>
    </row>
    <row r="139" spans="1:49" s="41" customFormat="1" ht="49.8" customHeight="1" x14ac:dyDescent="0.3">
      <c r="A139" s="27" t="str">
        <f t="shared" si="11"/>
        <v xml:space="preserve">INCARICHI E NOMINE </v>
      </c>
      <c r="B139" s="58" t="s">
        <v>113</v>
      </c>
      <c r="C139" s="54" t="s">
        <v>577</v>
      </c>
      <c r="D139" s="55" t="s">
        <v>578</v>
      </c>
      <c r="E139" s="54" t="s">
        <v>54</v>
      </c>
      <c r="F139" s="54" t="s">
        <v>72</v>
      </c>
      <c r="G139" s="54" t="s">
        <v>34</v>
      </c>
      <c r="H139" s="54" t="s">
        <v>78</v>
      </c>
      <c r="I139" s="54" t="s">
        <v>74</v>
      </c>
      <c r="J139" s="54" t="s">
        <v>47</v>
      </c>
      <c r="K139" s="54" t="s">
        <v>38</v>
      </c>
      <c r="L139" s="54" t="s">
        <v>39</v>
      </c>
      <c r="M139" s="54" t="s">
        <v>64</v>
      </c>
      <c r="N139" s="54" t="s">
        <v>40</v>
      </c>
      <c r="O139" s="54" t="s">
        <v>41</v>
      </c>
      <c r="P139" s="54" t="s">
        <v>67</v>
      </c>
      <c r="Q139" s="54" t="s">
        <v>576</v>
      </c>
      <c r="R139" s="27" t="s">
        <v>188</v>
      </c>
      <c r="S139" s="54"/>
      <c r="T139" s="51">
        <f>IFERROR(VLOOKUP(G139,[2]Punteggi!$A:$B,2,FALSE),"NR")</f>
        <v>2</v>
      </c>
      <c r="U139" s="51">
        <f>IFERROR(VLOOKUP(H139,[2]Punteggi!$A:$B,2,FALSE),"NR")</f>
        <v>1</v>
      </c>
      <c r="V139" s="51">
        <f>IFERROR(VLOOKUP(I139,[2]Punteggi!$A:$B,2,FALSE),"NR")</f>
        <v>5</v>
      </c>
      <c r="W139" s="51">
        <f>IFERROR(VLOOKUP(J139,[2]Punteggi!$A:$B,2,FALSE),"NR")</f>
        <v>3</v>
      </c>
      <c r="X139" s="51">
        <f>IFERROR(VLOOKUP(K139,[2]Punteggi!$A:$B,2,FALSE),"NR")</f>
        <v>1</v>
      </c>
      <c r="Y139" s="51">
        <f>IFERROR(VLOOKUP(L139,[2]Punteggi!$A:$B,2,FALSE),"NR")</f>
        <v>0</v>
      </c>
      <c r="Z139" s="51">
        <f>IFERROR(VLOOKUP(M139,[2]Punteggi!$A:$B,2,FALSE),"NR")</f>
        <v>3</v>
      </c>
      <c r="AA139" s="51">
        <f>IFERROR(VLOOKUP(N139,[2]Punteggi!$A:$B,2,FALSE),"NR")</f>
        <v>5</v>
      </c>
      <c r="AB139" s="51">
        <f>IFERROR(VLOOKUP(O139,[2]Punteggi!$A:$B,2,FALSE),"NR")</f>
        <v>1</v>
      </c>
      <c r="AC139" s="51">
        <f>IFERROR(VLOOKUP(P139,[2]Punteggi!$A:$B,2,FALSE),"NR")</f>
        <v>2</v>
      </c>
      <c r="AD139" s="52">
        <f t="shared" si="8"/>
        <v>1.75</v>
      </c>
      <c r="AE139" s="52">
        <f t="shared" si="9"/>
        <v>2.6666666666666665</v>
      </c>
      <c r="AF139" s="52">
        <f t="shared" si="10"/>
        <v>4.6666666666666661</v>
      </c>
      <c r="AG139" s="35"/>
      <c r="AH139" s="35"/>
      <c r="AI139" s="35"/>
      <c r="AJ139" s="35"/>
      <c r="AK139" s="35"/>
      <c r="AL139" s="35"/>
      <c r="AM139" s="35"/>
      <c r="AN139" s="35"/>
      <c r="AO139" s="35"/>
      <c r="AP139" s="35"/>
      <c r="AQ139" s="35"/>
      <c r="AR139" s="35"/>
      <c r="AS139" s="35"/>
      <c r="AT139" s="35"/>
      <c r="AU139" s="35"/>
      <c r="AV139" s="35"/>
      <c r="AW139" s="35"/>
    </row>
    <row r="140" spans="1:49" s="41" customFormat="1" ht="32.700000000000003" customHeight="1" x14ac:dyDescent="0.3">
      <c r="A140" s="27" t="str">
        <f t="shared" si="11"/>
        <v>PROVVEDIMENTI AMPLIATIVI DELLA SFERA GIURIDICA DEI DESTINATARI CON EFFETTO ECONOMICO DIRETTO ED IMMEDIATO PER IL DESTINATARIO</v>
      </c>
      <c r="B140" s="58" t="s">
        <v>117</v>
      </c>
      <c r="C140" s="54" t="s">
        <v>579</v>
      </c>
      <c r="D140" s="55" t="s">
        <v>580</v>
      </c>
      <c r="E140" s="54" t="s">
        <v>54</v>
      </c>
      <c r="F140" s="54" t="s">
        <v>581</v>
      </c>
      <c r="G140" s="54" t="s">
        <v>34</v>
      </c>
      <c r="H140" s="54" t="s">
        <v>78</v>
      </c>
      <c r="I140" s="54" t="s">
        <v>74</v>
      </c>
      <c r="J140" s="54" t="s">
        <v>63</v>
      </c>
      <c r="K140" s="54" t="s">
        <v>38</v>
      </c>
      <c r="L140" s="54" t="s">
        <v>39</v>
      </c>
      <c r="M140" s="54" t="s">
        <v>48</v>
      </c>
      <c r="N140" s="54" t="s">
        <v>40</v>
      </c>
      <c r="O140" s="54" t="s">
        <v>41</v>
      </c>
      <c r="P140" s="54" t="s">
        <v>67</v>
      </c>
      <c r="Q140" s="54" t="s">
        <v>582</v>
      </c>
      <c r="R140" s="27" t="s">
        <v>188</v>
      </c>
      <c r="S140" s="54"/>
      <c r="T140" s="51">
        <f>IFERROR(VLOOKUP(G140,[2]Punteggi!$A:$B,2,FALSE),"NR")</f>
        <v>2</v>
      </c>
      <c r="U140" s="51">
        <f>IFERROR(VLOOKUP(H140,[2]Punteggi!$A:$B,2,FALSE),"NR")</f>
        <v>1</v>
      </c>
      <c r="V140" s="51">
        <f>IFERROR(VLOOKUP(I140,[2]Punteggi!$A:$B,2,FALSE),"NR")</f>
        <v>5</v>
      </c>
      <c r="W140" s="51">
        <f>IFERROR(VLOOKUP(J140,[2]Punteggi!$A:$B,2,FALSE),"NR")</f>
        <v>1</v>
      </c>
      <c r="X140" s="51">
        <f>IFERROR(VLOOKUP(K140,[2]Punteggi!$A:$B,2,FALSE),"NR")</f>
        <v>1</v>
      </c>
      <c r="Y140" s="51">
        <f>IFERROR(VLOOKUP(L140,[2]Punteggi!$A:$B,2,FALSE),"NR")</f>
        <v>0</v>
      </c>
      <c r="Z140" s="51">
        <f>IFERROR(VLOOKUP(M140,[2]Punteggi!$A:$B,2,FALSE),"NR")</f>
        <v>5</v>
      </c>
      <c r="AA140" s="51">
        <f>IFERROR(VLOOKUP(N140,[2]Punteggi!$A:$B,2,FALSE),"NR")</f>
        <v>5</v>
      </c>
      <c r="AB140" s="51">
        <f>IFERROR(VLOOKUP(O140,[2]Punteggi!$A:$B,2,FALSE),"NR")</f>
        <v>1</v>
      </c>
      <c r="AC140" s="51">
        <f>IFERROR(VLOOKUP(P140,[2]Punteggi!$A:$B,2,FALSE),"NR")</f>
        <v>2</v>
      </c>
      <c r="AD140" s="52">
        <f t="shared" si="8"/>
        <v>1.75</v>
      </c>
      <c r="AE140" s="52">
        <f t="shared" si="9"/>
        <v>2.6666666666666665</v>
      </c>
      <c r="AF140" s="52">
        <f t="shared" si="10"/>
        <v>4.6666666666666661</v>
      </c>
      <c r="AG140" s="35"/>
      <c r="AH140" s="35"/>
      <c r="AI140" s="35"/>
      <c r="AJ140" s="35"/>
      <c r="AK140" s="35"/>
      <c r="AL140" s="35"/>
      <c r="AM140" s="35"/>
      <c r="AN140" s="35"/>
      <c r="AO140" s="35"/>
      <c r="AP140" s="35"/>
      <c r="AQ140" s="35"/>
      <c r="AR140" s="35"/>
      <c r="AS140" s="35"/>
      <c r="AT140" s="35"/>
      <c r="AU140" s="35"/>
      <c r="AV140" s="35"/>
      <c r="AW140" s="35"/>
    </row>
    <row r="141" spans="1:49" s="41" customFormat="1" ht="32.700000000000003" customHeight="1" x14ac:dyDescent="0.3">
      <c r="A141" s="27" t="str">
        <f t="shared" si="11"/>
        <v>GESTIONE DEL PERSONALE</v>
      </c>
      <c r="B141" s="54" t="s">
        <v>44</v>
      </c>
      <c r="C141" s="54" t="s">
        <v>583</v>
      </c>
      <c r="D141" s="54" t="s">
        <v>584</v>
      </c>
      <c r="E141" s="54" t="s">
        <v>535</v>
      </c>
      <c r="F141" s="54" t="s">
        <v>543</v>
      </c>
      <c r="G141" s="27" t="s">
        <v>34</v>
      </c>
      <c r="H141" s="27" t="s">
        <v>77</v>
      </c>
      <c r="I141" s="27" t="s">
        <v>74</v>
      </c>
      <c r="J141" s="27" t="s">
        <v>63</v>
      </c>
      <c r="K141" s="27" t="s">
        <v>38</v>
      </c>
      <c r="L141" s="27" t="s">
        <v>39</v>
      </c>
      <c r="M141" s="27" t="s">
        <v>64</v>
      </c>
      <c r="N141" s="27" t="s">
        <v>65</v>
      </c>
      <c r="O141" s="27" t="s">
        <v>66</v>
      </c>
      <c r="P141" s="27" t="s">
        <v>67</v>
      </c>
      <c r="Q141" s="54" t="s">
        <v>585</v>
      </c>
      <c r="R141" s="27" t="s">
        <v>188</v>
      </c>
      <c r="S141" s="50"/>
      <c r="T141" s="51">
        <f>IFERROR(VLOOKUP(G141,[2]Punteggi!$A:$B,2,FALSE),"NR")</f>
        <v>2</v>
      </c>
      <c r="U141" s="51">
        <f>IFERROR(VLOOKUP(H141,[2]Punteggi!$A:$B,2,FALSE),"NR")</f>
        <v>2</v>
      </c>
      <c r="V141" s="51">
        <f>IFERROR(VLOOKUP(I141,[2]Punteggi!$A:$B,2,FALSE),"NR")</f>
        <v>5</v>
      </c>
      <c r="W141" s="51">
        <f>IFERROR(VLOOKUP(J141,[2]Punteggi!$A:$B,2,FALSE),"NR")</f>
        <v>1</v>
      </c>
      <c r="X141" s="51">
        <f>IFERROR(VLOOKUP(K141,[2]Punteggi!$A:$B,2,FALSE),"NR")</f>
        <v>1</v>
      </c>
      <c r="Y141" s="51">
        <f>IFERROR(VLOOKUP(L141,[2]Punteggi!$A:$B,2,FALSE),"NR")</f>
        <v>0</v>
      </c>
      <c r="Z141" s="51">
        <f>IFERROR(VLOOKUP(M141,[2]Punteggi!$A:$B,2,FALSE),"NR")</f>
        <v>3</v>
      </c>
      <c r="AA141" s="51">
        <f>IFERROR(VLOOKUP(N141,[2]Punteggi!$A:$B,2,FALSE),"NR")</f>
        <v>4</v>
      </c>
      <c r="AB141" s="51">
        <f>IFERROR(VLOOKUP(O141,[2]Punteggi!$A:$B,2,FALSE),"NR")</f>
        <v>5</v>
      </c>
      <c r="AC141" s="51">
        <f>IFERROR(VLOOKUP(P141,[2]Punteggi!$A:$B,2,FALSE),"NR")</f>
        <v>2</v>
      </c>
      <c r="AD141" s="52">
        <f t="shared" si="8"/>
        <v>1.75</v>
      </c>
      <c r="AE141" s="52">
        <f t="shared" si="9"/>
        <v>3</v>
      </c>
      <c r="AF141" s="52">
        <f t="shared" si="10"/>
        <v>5.25</v>
      </c>
      <c r="AG141" s="35"/>
      <c r="AH141" s="35"/>
      <c r="AI141" s="35"/>
      <c r="AJ141" s="35"/>
      <c r="AK141" s="47"/>
      <c r="AL141" s="47"/>
      <c r="AM141" s="47"/>
      <c r="AN141" s="47"/>
      <c r="AO141" s="47"/>
      <c r="AP141" s="47"/>
      <c r="AQ141" s="47"/>
      <c r="AR141" s="47"/>
      <c r="AS141" s="47"/>
      <c r="AT141" s="47"/>
      <c r="AU141" s="47"/>
      <c r="AV141" s="35"/>
      <c r="AW141" s="35"/>
    </row>
    <row r="142" spans="1:49" s="41" customFormat="1" ht="32.700000000000003" customHeight="1" x14ac:dyDescent="0.3">
      <c r="A142" s="27" t="str">
        <f t="shared" si="11"/>
        <v>GESTIONE DEL PERSONALE</v>
      </c>
      <c r="B142" s="54" t="s">
        <v>44</v>
      </c>
      <c r="C142" s="54" t="s">
        <v>586</v>
      </c>
      <c r="D142" s="54" t="s">
        <v>587</v>
      </c>
      <c r="E142" s="54" t="s">
        <v>535</v>
      </c>
      <c r="F142" s="54" t="s">
        <v>588</v>
      </c>
      <c r="G142" s="27" t="s">
        <v>34</v>
      </c>
      <c r="H142" s="27" t="s">
        <v>77</v>
      </c>
      <c r="I142" s="27" t="s">
        <v>74</v>
      </c>
      <c r="J142" s="27" t="s">
        <v>63</v>
      </c>
      <c r="K142" s="27" t="s">
        <v>38</v>
      </c>
      <c r="L142" s="27" t="s">
        <v>39</v>
      </c>
      <c r="M142" s="27" t="s">
        <v>298</v>
      </c>
      <c r="N142" s="27" t="s">
        <v>65</v>
      </c>
      <c r="O142" s="27" t="s">
        <v>66</v>
      </c>
      <c r="P142" s="27" t="s">
        <v>67</v>
      </c>
      <c r="Q142" s="54" t="s">
        <v>187</v>
      </c>
      <c r="R142" s="27" t="s">
        <v>188</v>
      </c>
      <c r="S142" s="50"/>
      <c r="T142" s="51">
        <f>IFERROR(VLOOKUP(G142,[2]Punteggi!$A:$B,2,FALSE),"NR")</f>
        <v>2</v>
      </c>
      <c r="U142" s="51">
        <f>IFERROR(VLOOKUP(H142,[2]Punteggi!$A:$B,2,FALSE),"NR")</f>
        <v>2</v>
      </c>
      <c r="V142" s="51">
        <f>IFERROR(VLOOKUP(I142,[2]Punteggi!$A:$B,2,FALSE),"NR")</f>
        <v>5</v>
      </c>
      <c r="W142" s="51">
        <f>IFERROR(VLOOKUP(J142,[2]Punteggi!$A:$B,2,FALSE),"NR")</f>
        <v>1</v>
      </c>
      <c r="X142" s="51">
        <f>IFERROR(VLOOKUP(K142,[2]Punteggi!$A:$B,2,FALSE),"NR")</f>
        <v>1</v>
      </c>
      <c r="Y142" s="51">
        <f>IFERROR(VLOOKUP(L142,[2]Punteggi!$A:$B,2,FALSE),"NR")</f>
        <v>0</v>
      </c>
      <c r="Z142" s="51">
        <f>IFERROR(VLOOKUP(M142,[2]Punteggi!$A:$B,2,FALSE),"NR")</f>
        <v>1</v>
      </c>
      <c r="AA142" s="51">
        <f>IFERROR(VLOOKUP(N142,[2]Punteggi!$A:$B,2,FALSE),"NR")</f>
        <v>4</v>
      </c>
      <c r="AB142" s="51">
        <f>IFERROR(VLOOKUP(O142,[2]Punteggi!$A:$B,2,FALSE),"NR")</f>
        <v>5</v>
      </c>
      <c r="AC142" s="51">
        <f>IFERROR(VLOOKUP(P142,[2]Punteggi!$A:$B,2,FALSE),"NR")</f>
        <v>2</v>
      </c>
      <c r="AD142" s="52">
        <f t="shared" si="8"/>
        <v>1.75</v>
      </c>
      <c r="AE142" s="52">
        <f t="shared" si="9"/>
        <v>2.6666666666666665</v>
      </c>
      <c r="AF142" s="52">
        <f t="shared" si="10"/>
        <v>4.6666666666666661</v>
      </c>
      <c r="AG142" s="35"/>
      <c r="AH142" s="35"/>
      <c r="AI142" s="35"/>
      <c r="AJ142" s="35"/>
      <c r="AK142" s="35"/>
      <c r="AL142" s="35"/>
      <c r="AM142" s="35"/>
      <c r="AN142" s="35"/>
      <c r="AO142" s="35"/>
      <c r="AP142" s="35"/>
      <c r="AQ142" s="35"/>
      <c r="AR142" s="35"/>
      <c r="AS142" s="35"/>
      <c r="AT142" s="35"/>
      <c r="AU142" s="35"/>
      <c r="AV142" s="35"/>
      <c r="AW142" s="35"/>
    </row>
    <row r="143" spans="1:49" s="41" customFormat="1" ht="32.700000000000003" customHeight="1" x14ac:dyDescent="0.3">
      <c r="A143" s="27" t="str">
        <f t="shared" si="11"/>
        <v>GESTIONE DEL PERSONALE</v>
      </c>
      <c r="B143" s="54" t="s">
        <v>44</v>
      </c>
      <c r="C143" s="54" t="s">
        <v>589</v>
      </c>
      <c r="D143" s="54" t="s">
        <v>590</v>
      </c>
      <c r="E143" s="54" t="s">
        <v>535</v>
      </c>
      <c r="F143" s="54" t="s">
        <v>591</v>
      </c>
      <c r="G143" s="27" t="s">
        <v>34</v>
      </c>
      <c r="H143" s="27" t="s">
        <v>77</v>
      </c>
      <c r="I143" s="27" t="s">
        <v>74</v>
      </c>
      <c r="J143" s="27" t="s">
        <v>63</v>
      </c>
      <c r="K143" s="27" t="s">
        <v>38</v>
      </c>
      <c r="L143" s="27" t="s">
        <v>39</v>
      </c>
      <c r="M143" s="27" t="s">
        <v>298</v>
      </c>
      <c r="N143" s="27" t="s">
        <v>65</v>
      </c>
      <c r="O143" s="27" t="s">
        <v>66</v>
      </c>
      <c r="P143" s="27" t="s">
        <v>67</v>
      </c>
      <c r="Q143" s="54" t="s">
        <v>592</v>
      </c>
      <c r="R143" s="27" t="s">
        <v>188</v>
      </c>
      <c r="S143" s="50"/>
      <c r="T143" s="51">
        <f>IFERROR(VLOOKUP(G143,[2]Punteggi!$A:$B,2,FALSE),"NR")</f>
        <v>2</v>
      </c>
      <c r="U143" s="51">
        <f>IFERROR(VLOOKUP(H143,[2]Punteggi!$A:$B,2,FALSE),"NR")</f>
        <v>2</v>
      </c>
      <c r="V143" s="51">
        <f>IFERROR(VLOOKUP(I143,[2]Punteggi!$A:$B,2,FALSE),"NR")</f>
        <v>5</v>
      </c>
      <c r="W143" s="51">
        <f>IFERROR(VLOOKUP(J143,[2]Punteggi!$A:$B,2,FALSE),"NR")</f>
        <v>1</v>
      </c>
      <c r="X143" s="51">
        <f>IFERROR(VLOOKUP(K143,[2]Punteggi!$A:$B,2,FALSE),"NR")</f>
        <v>1</v>
      </c>
      <c r="Y143" s="51">
        <f>IFERROR(VLOOKUP(L143,[2]Punteggi!$A:$B,2,FALSE),"NR")</f>
        <v>0</v>
      </c>
      <c r="Z143" s="51">
        <f>IFERROR(VLOOKUP(M143,[2]Punteggi!$A:$B,2,FALSE),"NR")</f>
        <v>1</v>
      </c>
      <c r="AA143" s="51">
        <f>IFERROR(VLOOKUP(N143,[2]Punteggi!$A:$B,2,FALSE),"NR")</f>
        <v>4</v>
      </c>
      <c r="AB143" s="51">
        <f>IFERROR(VLOOKUP(O143,[2]Punteggi!$A:$B,2,FALSE),"NR")</f>
        <v>5</v>
      </c>
      <c r="AC143" s="51">
        <f>IFERROR(VLOOKUP(P143,[2]Punteggi!$A:$B,2,FALSE),"NR")</f>
        <v>2</v>
      </c>
      <c r="AD143" s="52">
        <f t="shared" si="8"/>
        <v>1.75</v>
      </c>
      <c r="AE143" s="52">
        <f t="shared" si="9"/>
        <v>2.6666666666666665</v>
      </c>
      <c r="AF143" s="52">
        <f t="shared" si="10"/>
        <v>4.6666666666666661</v>
      </c>
      <c r="AG143" s="35"/>
      <c r="AH143" s="35"/>
      <c r="AI143" s="35"/>
      <c r="AJ143" s="35"/>
      <c r="AK143" s="35"/>
      <c r="AL143" s="35"/>
      <c r="AM143" s="35"/>
      <c r="AN143" s="35"/>
      <c r="AO143" s="35"/>
      <c r="AP143" s="35"/>
      <c r="AQ143" s="35"/>
      <c r="AR143" s="35"/>
      <c r="AS143" s="35"/>
      <c r="AT143" s="35"/>
      <c r="AU143" s="35"/>
      <c r="AV143" s="35"/>
      <c r="AW143" s="35"/>
    </row>
    <row r="144" spans="1:49" s="41" customFormat="1" ht="32.700000000000003" customHeight="1" x14ac:dyDescent="0.3">
      <c r="A144" s="27" t="str">
        <f t="shared" si="11"/>
        <v>GESTIONE DEL PERSONALE</v>
      </c>
      <c r="B144" s="54" t="s">
        <v>44</v>
      </c>
      <c r="C144" s="54" t="s">
        <v>593</v>
      </c>
      <c r="D144" s="54" t="s">
        <v>594</v>
      </c>
      <c r="E144" s="54" t="s">
        <v>535</v>
      </c>
      <c r="F144" s="54" t="s">
        <v>595</v>
      </c>
      <c r="G144" s="27" t="s">
        <v>34</v>
      </c>
      <c r="H144" s="27" t="s">
        <v>77</v>
      </c>
      <c r="I144" s="27" t="s">
        <v>74</v>
      </c>
      <c r="J144" s="27" t="s">
        <v>63</v>
      </c>
      <c r="K144" s="27" t="s">
        <v>38</v>
      </c>
      <c r="L144" s="27" t="s">
        <v>39</v>
      </c>
      <c r="M144" s="27" t="s">
        <v>298</v>
      </c>
      <c r="N144" s="27" t="s">
        <v>596</v>
      </c>
      <c r="O144" s="27" t="s">
        <v>66</v>
      </c>
      <c r="P144" s="27" t="s">
        <v>67</v>
      </c>
      <c r="Q144" s="54" t="s">
        <v>597</v>
      </c>
      <c r="R144" s="27" t="s">
        <v>188</v>
      </c>
      <c r="S144" s="50"/>
      <c r="T144" s="51">
        <f>IFERROR(VLOOKUP(G144,[2]Punteggi!$A:$B,2,FALSE),"NR")</f>
        <v>2</v>
      </c>
      <c r="U144" s="51">
        <f>IFERROR(VLOOKUP(H144,[2]Punteggi!$A:$B,2,FALSE),"NR")</f>
        <v>2</v>
      </c>
      <c r="V144" s="51">
        <f>IFERROR(VLOOKUP(I144,[2]Punteggi!$A:$B,2,FALSE),"NR")</f>
        <v>5</v>
      </c>
      <c r="W144" s="51">
        <f>IFERROR(VLOOKUP(J144,[2]Punteggi!$A:$B,2,FALSE),"NR")</f>
        <v>1</v>
      </c>
      <c r="X144" s="51">
        <f>IFERROR(VLOOKUP(K144,[2]Punteggi!$A:$B,2,FALSE),"NR")</f>
        <v>1</v>
      </c>
      <c r="Y144" s="51">
        <f>IFERROR(VLOOKUP(L144,[2]Punteggi!$A:$B,2,FALSE),"NR")</f>
        <v>0</v>
      </c>
      <c r="Z144" s="51">
        <f>IFERROR(VLOOKUP(M144,[2]Punteggi!$A:$B,2,FALSE),"NR")</f>
        <v>1</v>
      </c>
      <c r="AA144" s="51">
        <f>IFERROR(VLOOKUP(N144,[2]Punteggi!$A:$B,2,FALSE),"NR")</f>
        <v>4</v>
      </c>
      <c r="AB144" s="51">
        <f>IFERROR(VLOOKUP(O144,[2]Punteggi!$A:$B,2,FALSE),"NR")</f>
        <v>5</v>
      </c>
      <c r="AC144" s="51">
        <f>IFERROR(VLOOKUP(P144,[2]Punteggi!$A:$B,2,FALSE),"NR")</f>
        <v>2</v>
      </c>
      <c r="AD144" s="52">
        <f t="shared" si="8"/>
        <v>1.75</v>
      </c>
      <c r="AE144" s="52">
        <f t="shared" si="9"/>
        <v>2.6666666666666665</v>
      </c>
      <c r="AF144" s="52">
        <f t="shared" si="10"/>
        <v>4.6666666666666661</v>
      </c>
      <c r="AG144" s="35"/>
      <c r="AH144" s="35"/>
      <c r="AI144" s="35"/>
      <c r="AJ144" s="35"/>
      <c r="AK144" s="35"/>
      <c r="AL144" s="35"/>
      <c r="AM144" s="35"/>
      <c r="AN144" s="35"/>
      <c r="AO144" s="35"/>
      <c r="AP144" s="35"/>
      <c r="AQ144" s="35"/>
      <c r="AR144" s="35"/>
      <c r="AS144" s="35"/>
      <c r="AT144" s="35"/>
      <c r="AU144" s="35"/>
      <c r="AV144" s="35"/>
      <c r="AW144" s="35"/>
    </row>
    <row r="145" spans="1:50" s="41" customFormat="1" ht="32.700000000000003" customHeight="1" x14ac:dyDescent="0.3">
      <c r="A145" s="27" t="str">
        <f t="shared" si="11"/>
        <v>AFFARI LEGALI E CONTENZIOSO</v>
      </c>
      <c r="B145" s="58" t="s">
        <v>52</v>
      </c>
      <c r="C145" s="54" t="s">
        <v>598</v>
      </c>
      <c r="D145" s="54" t="s">
        <v>599</v>
      </c>
      <c r="E145" s="54" t="s">
        <v>195</v>
      </c>
      <c r="F145" s="54" t="s">
        <v>147</v>
      </c>
      <c r="G145" s="27" t="s">
        <v>34</v>
      </c>
      <c r="H145" s="27" t="s">
        <v>78</v>
      </c>
      <c r="I145" s="27" t="s">
        <v>74</v>
      </c>
      <c r="J145" s="27" t="s">
        <v>63</v>
      </c>
      <c r="K145" s="27" t="s">
        <v>38</v>
      </c>
      <c r="L145" s="27" t="s">
        <v>39</v>
      </c>
      <c r="M145" s="27" t="s">
        <v>298</v>
      </c>
      <c r="N145" s="27" t="s">
        <v>40</v>
      </c>
      <c r="O145" s="27" t="s">
        <v>66</v>
      </c>
      <c r="P145" s="27" t="s">
        <v>67</v>
      </c>
      <c r="Q145" s="54" t="s">
        <v>600</v>
      </c>
      <c r="R145" s="27" t="s">
        <v>188</v>
      </c>
      <c r="S145" s="27"/>
      <c r="T145" s="51">
        <f>IFERROR(VLOOKUP(G145,[2]Punteggi!$A:$B,2,FALSE),"NR")</f>
        <v>2</v>
      </c>
      <c r="U145" s="51">
        <f>IFERROR(VLOOKUP(H145,[2]Punteggi!$A:$B,2,FALSE),"NR")</f>
        <v>1</v>
      </c>
      <c r="V145" s="51">
        <f>IFERROR(VLOOKUP(I145,[2]Punteggi!$A:$B,2,FALSE),"NR")</f>
        <v>5</v>
      </c>
      <c r="W145" s="51">
        <f>IFERROR(VLOOKUP(J145,[2]Punteggi!$A:$B,2,FALSE),"NR")</f>
        <v>1</v>
      </c>
      <c r="X145" s="51">
        <f>IFERROR(VLOOKUP(K145,[2]Punteggi!$A:$B,2,FALSE),"NR")</f>
        <v>1</v>
      </c>
      <c r="Y145" s="51">
        <f>IFERROR(VLOOKUP(L145,[2]Punteggi!$A:$B,2,FALSE),"NR")</f>
        <v>0</v>
      </c>
      <c r="Z145" s="51">
        <f>IFERROR(VLOOKUP(M145,[2]Punteggi!$A:$B,2,FALSE),"NR")</f>
        <v>1</v>
      </c>
      <c r="AA145" s="51">
        <f>IFERROR(VLOOKUP(N145,[2]Punteggi!$A:$B,2,FALSE),"NR")</f>
        <v>5</v>
      </c>
      <c r="AB145" s="51">
        <f>IFERROR(VLOOKUP(O145,[2]Punteggi!$A:$B,2,FALSE),"NR")</f>
        <v>5</v>
      </c>
      <c r="AC145" s="51">
        <f>IFERROR(VLOOKUP(P145,[2]Punteggi!$A:$B,2,FALSE),"NR")</f>
        <v>2</v>
      </c>
      <c r="AD145" s="52">
        <f t="shared" si="8"/>
        <v>1.75</v>
      </c>
      <c r="AE145" s="52">
        <f t="shared" si="9"/>
        <v>2.6666666666666665</v>
      </c>
      <c r="AF145" s="52">
        <f t="shared" si="10"/>
        <v>4.6666666666666661</v>
      </c>
      <c r="AG145" s="35"/>
      <c r="AH145" s="35"/>
      <c r="AI145" s="35"/>
      <c r="AJ145" s="35"/>
      <c r="AK145" s="35"/>
      <c r="AL145" s="35"/>
      <c r="AM145" s="35"/>
      <c r="AN145" s="35"/>
      <c r="AO145" s="35"/>
      <c r="AP145" s="35"/>
      <c r="AQ145" s="35"/>
      <c r="AR145" s="35"/>
      <c r="AS145" s="35"/>
      <c r="AT145" s="35"/>
      <c r="AU145" s="35"/>
      <c r="AV145" s="35"/>
      <c r="AW145" s="35"/>
    </row>
    <row r="146" spans="1:50" s="41" customFormat="1" ht="32.700000000000003" customHeight="1" x14ac:dyDescent="0.3">
      <c r="A146" s="27" t="str">
        <f t="shared" si="11"/>
        <v>AFFARI LEGALI E CONTENZIOSO</v>
      </c>
      <c r="B146" s="58" t="s">
        <v>52</v>
      </c>
      <c r="C146" s="54" t="s">
        <v>601</v>
      </c>
      <c r="D146" s="54" t="s">
        <v>602</v>
      </c>
      <c r="E146" s="54" t="s">
        <v>195</v>
      </c>
      <c r="F146" s="54" t="s">
        <v>79</v>
      </c>
      <c r="G146" s="27" t="s">
        <v>83</v>
      </c>
      <c r="H146" s="27" t="s">
        <v>77</v>
      </c>
      <c r="I146" s="27" t="s">
        <v>36</v>
      </c>
      <c r="J146" s="27" t="s">
        <v>63</v>
      </c>
      <c r="K146" s="27" t="s">
        <v>38</v>
      </c>
      <c r="L146" s="27" t="s">
        <v>39</v>
      </c>
      <c r="M146" s="27" t="s">
        <v>298</v>
      </c>
      <c r="N146" s="27" t="s">
        <v>384</v>
      </c>
      <c r="O146" s="27" t="s">
        <v>66</v>
      </c>
      <c r="P146" s="27" t="s">
        <v>67</v>
      </c>
      <c r="Q146" s="54" t="s">
        <v>603</v>
      </c>
      <c r="R146" s="27" t="s">
        <v>188</v>
      </c>
      <c r="S146" s="27"/>
      <c r="T146" s="51">
        <f>IFERROR(VLOOKUP(G146,[2]Punteggi!$A:$B,2,FALSE),"NR")</f>
        <v>5</v>
      </c>
      <c r="U146" s="51">
        <f>IFERROR(VLOOKUP(H146,[2]Punteggi!$A:$B,2,FALSE),"NR")</f>
        <v>2</v>
      </c>
      <c r="V146" s="51">
        <f>IFERROR(VLOOKUP(I146,[2]Punteggi!$A:$B,2,FALSE),"NR")</f>
        <v>2</v>
      </c>
      <c r="W146" s="51">
        <f>IFERROR(VLOOKUP(J146,[2]Punteggi!$A:$B,2,FALSE),"NR")</f>
        <v>1</v>
      </c>
      <c r="X146" s="51">
        <f>IFERROR(VLOOKUP(K146,[2]Punteggi!$A:$B,2,FALSE),"NR")</f>
        <v>1</v>
      </c>
      <c r="Y146" s="51">
        <f>IFERROR(VLOOKUP(L146,[2]Punteggi!$A:$B,2,FALSE),"NR")</f>
        <v>0</v>
      </c>
      <c r="Z146" s="51">
        <f>IFERROR(VLOOKUP(M146,[2]Punteggi!$A:$B,2,FALSE),"NR")</f>
        <v>1</v>
      </c>
      <c r="AA146" s="51">
        <f>IFERROR(VLOOKUP(N146,[2]Punteggi!$A:$B,2,FALSE),"NR")</f>
        <v>2</v>
      </c>
      <c r="AB146" s="51">
        <f>IFERROR(VLOOKUP(O146,[2]Punteggi!$A:$B,2,FALSE),"NR")</f>
        <v>5</v>
      </c>
      <c r="AC146" s="51">
        <f>IFERROR(VLOOKUP(P146,[2]Punteggi!$A:$B,2,FALSE),"NR")</f>
        <v>2</v>
      </c>
      <c r="AD146" s="52">
        <f t="shared" si="8"/>
        <v>1.25</v>
      </c>
      <c r="AE146" s="52">
        <f t="shared" si="9"/>
        <v>2.6666666666666665</v>
      </c>
      <c r="AF146" s="52">
        <f t="shared" si="10"/>
        <v>3.333333333333333</v>
      </c>
      <c r="AG146" s="35"/>
      <c r="AH146" s="35"/>
      <c r="AI146" s="35"/>
      <c r="AJ146" s="35"/>
      <c r="AK146" s="35"/>
      <c r="AL146" s="35"/>
      <c r="AM146" s="35"/>
      <c r="AN146" s="35"/>
      <c r="AO146" s="35"/>
      <c r="AP146" s="35"/>
      <c r="AQ146" s="35"/>
      <c r="AR146" s="35"/>
      <c r="AS146" s="35"/>
      <c r="AT146" s="35"/>
      <c r="AU146" s="35"/>
      <c r="AV146" s="35"/>
      <c r="AW146" s="35"/>
    </row>
    <row r="147" spans="1:50" s="41" customFormat="1" ht="32.700000000000003" customHeight="1" x14ac:dyDescent="0.3">
      <c r="A147" s="27" t="str">
        <f t="shared" si="11"/>
        <v>GESTIONE DEL PERSONALE</v>
      </c>
      <c r="B147" s="54" t="s">
        <v>44</v>
      </c>
      <c r="C147" s="54" t="s">
        <v>604</v>
      </c>
      <c r="D147" s="54" t="s">
        <v>605</v>
      </c>
      <c r="E147" s="54" t="s">
        <v>535</v>
      </c>
      <c r="F147" s="54" t="s">
        <v>543</v>
      </c>
      <c r="G147" s="27" t="s">
        <v>34</v>
      </c>
      <c r="H147" s="27" t="s">
        <v>77</v>
      </c>
      <c r="I147" s="27" t="s">
        <v>74</v>
      </c>
      <c r="J147" s="27" t="s">
        <v>63</v>
      </c>
      <c r="K147" s="27" t="s">
        <v>38</v>
      </c>
      <c r="L147" s="27" t="s">
        <v>39</v>
      </c>
      <c r="M147" s="27" t="s">
        <v>298</v>
      </c>
      <c r="N147" s="27" t="s">
        <v>65</v>
      </c>
      <c r="O147" s="27" t="s">
        <v>66</v>
      </c>
      <c r="P147" s="27" t="s">
        <v>67</v>
      </c>
      <c r="Q147" s="54" t="s">
        <v>606</v>
      </c>
      <c r="R147" s="27" t="s">
        <v>188</v>
      </c>
      <c r="S147" s="50"/>
      <c r="T147" s="51">
        <f>IFERROR(VLOOKUP(G147,[2]Punteggi!$A:$B,2,FALSE),"NR")</f>
        <v>2</v>
      </c>
      <c r="U147" s="51">
        <f>IFERROR(VLOOKUP(H147,[2]Punteggi!$A:$B,2,FALSE),"NR")</f>
        <v>2</v>
      </c>
      <c r="V147" s="51">
        <f>IFERROR(VLOOKUP(I147,[2]Punteggi!$A:$B,2,FALSE),"NR")</f>
        <v>5</v>
      </c>
      <c r="W147" s="51">
        <f>IFERROR(VLOOKUP(J147,[2]Punteggi!$A:$B,2,FALSE),"NR")</f>
        <v>1</v>
      </c>
      <c r="X147" s="51">
        <f>IFERROR(VLOOKUP(K147,[2]Punteggi!$A:$B,2,FALSE),"NR")</f>
        <v>1</v>
      </c>
      <c r="Y147" s="51">
        <f>IFERROR(VLOOKUP(L147,[2]Punteggi!$A:$B,2,FALSE),"NR")</f>
        <v>0</v>
      </c>
      <c r="Z147" s="51">
        <f>IFERROR(VLOOKUP(M147,[2]Punteggi!$A:$B,2,FALSE),"NR")</f>
        <v>1</v>
      </c>
      <c r="AA147" s="51">
        <f>IFERROR(VLOOKUP(N147,[2]Punteggi!$A:$B,2,FALSE),"NR")</f>
        <v>4</v>
      </c>
      <c r="AB147" s="51">
        <f>IFERROR(VLOOKUP(O147,[2]Punteggi!$A:$B,2,FALSE),"NR")</f>
        <v>5</v>
      </c>
      <c r="AC147" s="51">
        <f>IFERROR(VLOOKUP(P147,[2]Punteggi!$A:$B,2,FALSE),"NR")</f>
        <v>2</v>
      </c>
      <c r="AD147" s="52">
        <f t="shared" si="8"/>
        <v>1.75</v>
      </c>
      <c r="AE147" s="52">
        <f t="shared" si="9"/>
        <v>2.6666666666666665</v>
      </c>
      <c r="AF147" s="52">
        <f t="shared" si="10"/>
        <v>4.6666666666666661</v>
      </c>
      <c r="AG147" s="35"/>
      <c r="AH147" s="35"/>
      <c r="AI147" s="35"/>
      <c r="AJ147" s="35"/>
      <c r="AK147" s="35"/>
      <c r="AL147" s="35"/>
      <c r="AM147" s="35"/>
      <c r="AN147" s="35"/>
      <c r="AO147" s="35"/>
      <c r="AP147" s="35"/>
      <c r="AQ147" s="35"/>
      <c r="AR147" s="35"/>
      <c r="AS147" s="35"/>
      <c r="AT147" s="35"/>
      <c r="AU147" s="35"/>
      <c r="AV147" s="35"/>
      <c r="AW147" s="35"/>
    </row>
    <row r="148" spans="1:50" s="41" customFormat="1" ht="32.700000000000003" customHeight="1" x14ac:dyDescent="0.3">
      <c r="A148" s="27" t="str">
        <f t="shared" si="11"/>
        <v>GESTIONE DELLE ENTRATE DELLE SPESE E DEL PATRIMONIO</v>
      </c>
      <c r="B148" s="54" t="s">
        <v>58</v>
      </c>
      <c r="C148" s="54" t="s">
        <v>607</v>
      </c>
      <c r="D148" s="54" t="s">
        <v>608</v>
      </c>
      <c r="E148" s="54" t="s">
        <v>71</v>
      </c>
      <c r="F148" s="54" t="s">
        <v>609</v>
      </c>
      <c r="G148" s="27" t="s">
        <v>34</v>
      </c>
      <c r="H148" s="27" t="s">
        <v>35</v>
      </c>
      <c r="I148" s="27" t="s">
        <v>36</v>
      </c>
      <c r="J148" s="27" t="s">
        <v>63</v>
      </c>
      <c r="K148" s="27" t="s">
        <v>38</v>
      </c>
      <c r="L148" s="27" t="s">
        <v>39</v>
      </c>
      <c r="M148" s="27" t="s">
        <v>64</v>
      </c>
      <c r="N148" s="27" t="s">
        <v>65</v>
      </c>
      <c r="O148" s="27" t="s">
        <v>41</v>
      </c>
      <c r="P148" s="27" t="s">
        <v>67</v>
      </c>
      <c r="Q148" s="54" t="s">
        <v>610</v>
      </c>
      <c r="R148" s="27" t="s">
        <v>188</v>
      </c>
      <c r="S148" s="27"/>
      <c r="T148" s="51">
        <f>IFERROR(VLOOKUP(G148,[2]Punteggi!$A:$B,2,FALSE),"NR")</f>
        <v>2</v>
      </c>
      <c r="U148" s="51">
        <f>IFERROR(VLOOKUP(H148,[2]Punteggi!$A:$B,2,FALSE),"NR")</f>
        <v>5</v>
      </c>
      <c r="V148" s="51">
        <f>IFERROR(VLOOKUP(I148,[2]Punteggi!$A:$B,2,FALSE),"NR")</f>
        <v>2</v>
      </c>
      <c r="W148" s="51">
        <f>IFERROR(VLOOKUP(J148,[2]Punteggi!$A:$B,2,FALSE),"NR")</f>
        <v>1</v>
      </c>
      <c r="X148" s="51">
        <f>IFERROR(VLOOKUP(K148,[2]Punteggi!$A:$B,2,FALSE),"NR")</f>
        <v>1</v>
      </c>
      <c r="Y148" s="51">
        <f>IFERROR(VLOOKUP(L148,[2]Punteggi!$A:$B,2,FALSE),"NR")</f>
        <v>0</v>
      </c>
      <c r="Z148" s="51">
        <f>IFERROR(VLOOKUP(M148,[2]Punteggi!$A:$B,2,FALSE),"NR")</f>
        <v>3</v>
      </c>
      <c r="AA148" s="51">
        <f>IFERROR(VLOOKUP(N148,[2]Punteggi!$A:$B,2,FALSE),"NR")</f>
        <v>4</v>
      </c>
      <c r="AB148" s="51">
        <f>IFERROR(VLOOKUP(O148,[2]Punteggi!$A:$B,2,FALSE),"NR")</f>
        <v>1</v>
      </c>
      <c r="AC148" s="51">
        <f>IFERROR(VLOOKUP(P148,[2]Punteggi!$A:$B,2,FALSE),"NR")</f>
        <v>2</v>
      </c>
      <c r="AD148" s="52">
        <f t="shared" si="8"/>
        <v>2.5</v>
      </c>
      <c r="AE148" s="52">
        <f t="shared" si="9"/>
        <v>1.8333333333333333</v>
      </c>
      <c r="AF148" s="52">
        <f t="shared" si="10"/>
        <v>4.583333333333333</v>
      </c>
      <c r="AG148" s="35"/>
      <c r="AH148" s="35"/>
      <c r="AI148" s="35"/>
      <c r="AJ148" s="35"/>
      <c r="AK148" s="35"/>
      <c r="AL148" s="35"/>
      <c r="AM148" s="35"/>
      <c r="AN148" s="35"/>
      <c r="AO148" s="35"/>
      <c r="AP148" s="35"/>
      <c r="AQ148" s="35"/>
      <c r="AR148" s="35"/>
      <c r="AS148" s="35"/>
      <c r="AT148" s="35"/>
      <c r="AU148" s="35"/>
      <c r="AV148" s="35"/>
      <c r="AW148" s="35"/>
    </row>
    <row r="149" spans="1:50" s="41" customFormat="1" ht="32.700000000000003" customHeight="1" x14ac:dyDescent="0.3">
      <c r="A149" s="27" t="str">
        <f t="shared" si="11"/>
        <v>GESTIONE DEL PERSONALE</v>
      </c>
      <c r="B149" s="54" t="s">
        <v>44</v>
      </c>
      <c r="C149" s="54" t="s">
        <v>611</v>
      </c>
      <c r="D149" s="54" t="s">
        <v>612</v>
      </c>
      <c r="E149" s="54" t="s">
        <v>303</v>
      </c>
      <c r="F149" s="54" t="s">
        <v>609</v>
      </c>
      <c r="G149" s="27" t="s">
        <v>34</v>
      </c>
      <c r="H149" s="27" t="s">
        <v>35</v>
      </c>
      <c r="I149" s="27" t="s">
        <v>36</v>
      </c>
      <c r="J149" s="27" t="s">
        <v>63</v>
      </c>
      <c r="K149" s="27" t="s">
        <v>38</v>
      </c>
      <c r="L149" s="27" t="s">
        <v>39</v>
      </c>
      <c r="M149" s="27" t="s">
        <v>64</v>
      </c>
      <c r="N149" s="27" t="s">
        <v>65</v>
      </c>
      <c r="O149" s="27" t="s">
        <v>41</v>
      </c>
      <c r="P149" s="27" t="s">
        <v>67</v>
      </c>
      <c r="Q149" s="54" t="s">
        <v>613</v>
      </c>
      <c r="R149" s="27" t="s">
        <v>188</v>
      </c>
      <c r="S149" s="27"/>
      <c r="T149" s="51">
        <f>IFERROR(VLOOKUP(G149,[2]Punteggi!$A:$B,2,FALSE),"NR")</f>
        <v>2</v>
      </c>
      <c r="U149" s="51">
        <f>IFERROR(VLOOKUP(H149,[2]Punteggi!$A:$B,2,FALSE),"NR")</f>
        <v>5</v>
      </c>
      <c r="V149" s="51">
        <f>IFERROR(VLOOKUP(I149,[2]Punteggi!$A:$B,2,FALSE),"NR")</f>
        <v>2</v>
      </c>
      <c r="W149" s="51">
        <f>IFERROR(VLOOKUP(J149,[2]Punteggi!$A:$B,2,FALSE),"NR")</f>
        <v>1</v>
      </c>
      <c r="X149" s="51">
        <f>IFERROR(VLOOKUP(K149,[2]Punteggi!$A:$B,2,FALSE),"NR")</f>
        <v>1</v>
      </c>
      <c r="Y149" s="51">
        <f>IFERROR(VLOOKUP(L149,[2]Punteggi!$A:$B,2,FALSE),"NR")</f>
        <v>0</v>
      </c>
      <c r="Z149" s="51">
        <f>IFERROR(VLOOKUP(M149,[2]Punteggi!$A:$B,2,FALSE),"NR")</f>
        <v>3</v>
      </c>
      <c r="AA149" s="51">
        <f>IFERROR(VLOOKUP(N149,[2]Punteggi!$A:$B,2,FALSE),"NR")</f>
        <v>4</v>
      </c>
      <c r="AB149" s="51">
        <f>IFERROR(VLOOKUP(O149,[2]Punteggi!$A:$B,2,FALSE),"NR")</f>
        <v>1</v>
      </c>
      <c r="AC149" s="51">
        <f>IFERROR(VLOOKUP(P149,[2]Punteggi!$A:$B,2,FALSE),"NR")</f>
        <v>2</v>
      </c>
      <c r="AD149" s="52">
        <f t="shared" si="8"/>
        <v>2.5</v>
      </c>
      <c r="AE149" s="52">
        <f t="shared" si="9"/>
        <v>1.8333333333333333</v>
      </c>
      <c r="AF149" s="52">
        <f t="shared" si="10"/>
        <v>4.583333333333333</v>
      </c>
      <c r="AG149" s="35"/>
      <c r="AH149" s="35"/>
      <c r="AI149" s="35"/>
      <c r="AJ149" s="35"/>
      <c r="AK149" s="35"/>
      <c r="AL149" s="35"/>
      <c r="AM149" s="35"/>
      <c r="AN149" s="35"/>
      <c r="AO149" s="35"/>
      <c r="AP149" s="35"/>
      <c r="AQ149" s="35"/>
      <c r="AR149" s="35"/>
      <c r="AS149" s="35"/>
      <c r="AT149" s="35"/>
      <c r="AU149" s="35"/>
      <c r="AV149" s="35"/>
      <c r="AW149" s="35"/>
    </row>
    <row r="150" spans="1:50" s="41" customFormat="1" ht="32.700000000000003" customHeight="1" x14ac:dyDescent="0.3">
      <c r="A150" s="27" t="str">
        <f t="shared" si="11"/>
        <v>GESTIONE DEL PERSONALE</v>
      </c>
      <c r="B150" s="54" t="s">
        <v>44</v>
      </c>
      <c r="C150" s="54" t="s">
        <v>472</v>
      </c>
      <c r="D150" s="54" t="s">
        <v>614</v>
      </c>
      <c r="E150" s="54" t="s">
        <v>615</v>
      </c>
      <c r="F150" s="54" t="s">
        <v>72</v>
      </c>
      <c r="G150" s="27" t="s">
        <v>34</v>
      </c>
      <c r="H150" s="27" t="s">
        <v>35</v>
      </c>
      <c r="I150" s="27" t="s">
        <v>36</v>
      </c>
      <c r="J150" s="27" t="s">
        <v>63</v>
      </c>
      <c r="K150" s="27" t="s">
        <v>38</v>
      </c>
      <c r="L150" s="27" t="s">
        <v>39</v>
      </c>
      <c r="M150" s="27" t="s">
        <v>64</v>
      </c>
      <c r="N150" s="27" t="s">
        <v>65</v>
      </c>
      <c r="O150" s="27" t="s">
        <v>41</v>
      </c>
      <c r="P150" s="27" t="s">
        <v>67</v>
      </c>
      <c r="Q150" s="54" t="s">
        <v>616</v>
      </c>
      <c r="R150" s="27" t="s">
        <v>188</v>
      </c>
      <c r="S150" s="27"/>
      <c r="T150" s="51">
        <f>IFERROR(VLOOKUP(G150,[2]Punteggi!$A:$B,2,FALSE),"NR")</f>
        <v>2</v>
      </c>
      <c r="U150" s="51">
        <f>IFERROR(VLOOKUP(H150,[2]Punteggi!$A:$B,2,FALSE),"NR")</f>
        <v>5</v>
      </c>
      <c r="V150" s="51">
        <f>IFERROR(VLOOKUP(I150,[2]Punteggi!$A:$B,2,FALSE),"NR")</f>
        <v>2</v>
      </c>
      <c r="W150" s="51">
        <f>IFERROR(VLOOKUP(J150,[2]Punteggi!$A:$B,2,FALSE),"NR")</f>
        <v>1</v>
      </c>
      <c r="X150" s="51">
        <f>IFERROR(VLOOKUP(K150,[2]Punteggi!$A:$B,2,FALSE),"NR")</f>
        <v>1</v>
      </c>
      <c r="Y150" s="51">
        <f>IFERROR(VLOOKUP(L150,[2]Punteggi!$A:$B,2,FALSE),"NR")</f>
        <v>0</v>
      </c>
      <c r="Z150" s="51">
        <f>IFERROR(VLOOKUP(M150,[2]Punteggi!$A:$B,2,FALSE),"NR")</f>
        <v>3</v>
      </c>
      <c r="AA150" s="51">
        <f>IFERROR(VLOOKUP(N150,[2]Punteggi!$A:$B,2,FALSE),"NR")</f>
        <v>4</v>
      </c>
      <c r="AB150" s="51">
        <f>IFERROR(VLOOKUP(O150,[2]Punteggi!$A:$B,2,FALSE),"NR")</f>
        <v>1</v>
      </c>
      <c r="AC150" s="51">
        <f>IFERROR(VLOOKUP(P150,[2]Punteggi!$A:$B,2,FALSE),"NR")</f>
        <v>2</v>
      </c>
      <c r="AD150" s="52">
        <f t="shared" si="8"/>
        <v>2.5</v>
      </c>
      <c r="AE150" s="52">
        <f t="shared" si="9"/>
        <v>1.8333333333333333</v>
      </c>
      <c r="AF150" s="52">
        <f t="shared" si="10"/>
        <v>4.583333333333333</v>
      </c>
      <c r="AG150" s="35"/>
      <c r="AH150" s="35"/>
      <c r="AI150" s="35"/>
      <c r="AJ150" s="35"/>
      <c r="AK150" s="35"/>
      <c r="AL150" s="35"/>
      <c r="AM150" s="35"/>
      <c r="AN150" s="35"/>
      <c r="AO150" s="35"/>
      <c r="AP150" s="35"/>
      <c r="AQ150" s="35"/>
      <c r="AR150" s="35"/>
      <c r="AS150" s="35"/>
      <c r="AT150" s="35"/>
      <c r="AU150" s="35"/>
      <c r="AV150" s="35"/>
      <c r="AW150" s="35"/>
    </row>
    <row r="151" spans="1:50" s="41" customFormat="1" ht="32.700000000000003" customHeight="1" x14ac:dyDescent="0.3">
      <c r="A151" s="27" t="str">
        <f t="shared" si="11"/>
        <v>GESTIONE DEL PERSONALE</v>
      </c>
      <c r="B151" s="54" t="s">
        <v>44</v>
      </c>
      <c r="C151" s="54" t="s">
        <v>617</v>
      </c>
      <c r="D151" s="54" t="s">
        <v>614</v>
      </c>
      <c r="E151" s="54" t="s">
        <v>615</v>
      </c>
      <c r="F151" s="54" t="s">
        <v>72</v>
      </c>
      <c r="G151" s="27" t="s">
        <v>34</v>
      </c>
      <c r="H151" s="27" t="s">
        <v>35</v>
      </c>
      <c r="I151" s="27" t="s">
        <v>36</v>
      </c>
      <c r="J151" s="27" t="s">
        <v>63</v>
      </c>
      <c r="K151" s="27" t="s">
        <v>38</v>
      </c>
      <c r="L151" s="27" t="s">
        <v>39</v>
      </c>
      <c r="M151" s="27" t="s">
        <v>64</v>
      </c>
      <c r="N151" s="27" t="s">
        <v>65</v>
      </c>
      <c r="O151" s="27" t="s">
        <v>41</v>
      </c>
      <c r="P151" s="27" t="s">
        <v>67</v>
      </c>
      <c r="Q151" s="54" t="s">
        <v>616</v>
      </c>
      <c r="R151" s="27" t="s">
        <v>188</v>
      </c>
      <c r="S151" s="27"/>
      <c r="T151" s="51">
        <f>IFERROR(VLOOKUP(G151,[2]Punteggi!$A:$B,2,FALSE),"NR")</f>
        <v>2</v>
      </c>
      <c r="U151" s="51">
        <f>IFERROR(VLOOKUP(H151,[2]Punteggi!$A:$B,2,FALSE),"NR")</f>
        <v>5</v>
      </c>
      <c r="V151" s="51">
        <f>IFERROR(VLOOKUP(I151,[2]Punteggi!$A:$B,2,FALSE),"NR")</f>
        <v>2</v>
      </c>
      <c r="W151" s="51">
        <f>IFERROR(VLOOKUP(J151,[2]Punteggi!$A:$B,2,FALSE),"NR")</f>
        <v>1</v>
      </c>
      <c r="X151" s="51">
        <f>IFERROR(VLOOKUP(K151,[2]Punteggi!$A:$B,2,FALSE),"NR")</f>
        <v>1</v>
      </c>
      <c r="Y151" s="51">
        <f>IFERROR(VLOOKUP(L151,[2]Punteggi!$A:$B,2,FALSE),"NR")</f>
        <v>0</v>
      </c>
      <c r="Z151" s="51">
        <f>IFERROR(VLOOKUP(M151,[2]Punteggi!$A:$B,2,FALSE),"NR")</f>
        <v>3</v>
      </c>
      <c r="AA151" s="51">
        <f>IFERROR(VLOOKUP(N151,[2]Punteggi!$A:$B,2,FALSE),"NR")</f>
        <v>4</v>
      </c>
      <c r="AB151" s="51">
        <f>IFERROR(VLOOKUP(O151,[2]Punteggi!$A:$B,2,FALSE),"NR")</f>
        <v>1</v>
      </c>
      <c r="AC151" s="51">
        <f>IFERROR(VLOOKUP(P151,[2]Punteggi!$A:$B,2,FALSE),"NR")</f>
        <v>2</v>
      </c>
      <c r="AD151" s="52">
        <f t="shared" si="8"/>
        <v>2.5</v>
      </c>
      <c r="AE151" s="52">
        <f t="shared" si="9"/>
        <v>1.8333333333333333</v>
      </c>
      <c r="AF151" s="52">
        <f t="shared" si="10"/>
        <v>4.583333333333333</v>
      </c>
      <c r="AG151" s="35"/>
      <c r="AH151" s="35"/>
      <c r="AI151" s="35"/>
      <c r="AJ151" s="35"/>
      <c r="AK151" s="35"/>
      <c r="AL151" s="35"/>
      <c r="AM151" s="35"/>
      <c r="AN151" s="35"/>
      <c r="AO151" s="35"/>
      <c r="AP151" s="35"/>
      <c r="AQ151" s="35"/>
      <c r="AR151" s="35"/>
      <c r="AS151" s="35"/>
      <c r="AT151" s="35"/>
      <c r="AU151" s="35"/>
      <c r="AV151" s="35"/>
      <c r="AW151" s="35"/>
    </row>
    <row r="152" spans="1:50" s="41" customFormat="1" ht="76.2" customHeight="1" x14ac:dyDescent="0.3">
      <c r="A152" s="27" t="str">
        <f t="shared" si="11"/>
        <v>CONTROLLO ANALOGO</v>
      </c>
      <c r="B152" s="58" t="s">
        <v>55</v>
      </c>
      <c r="C152" s="54" t="s">
        <v>618</v>
      </c>
      <c r="D152" s="55" t="s">
        <v>619</v>
      </c>
      <c r="E152" s="54" t="s">
        <v>296</v>
      </c>
      <c r="F152" s="54" t="s">
        <v>620</v>
      </c>
      <c r="G152" s="54" t="s">
        <v>34</v>
      </c>
      <c r="H152" s="54" t="s">
        <v>78</v>
      </c>
      <c r="I152" s="54" t="s">
        <v>36</v>
      </c>
      <c r="J152" s="54" t="s">
        <v>47</v>
      </c>
      <c r="K152" s="54" t="s">
        <v>38</v>
      </c>
      <c r="L152" s="54" t="s">
        <v>87</v>
      </c>
      <c r="M152" s="54" t="s">
        <v>64</v>
      </c>
      <c r="N152" s="54" t="s">
        <v>362</v>
      </c>
      <c r="O152" s="54" t="s">
        <v>66</v>
      </c>
      <c r="P152" s="54" t="s">
        <v>67</v>
      </c>
      <c r="Q152" s="54" t="s">
        <v>621</v>
      </c>
      <c r="R152" s="27" t="s">
        <v>188</v>
      </c>
      <c r="S152" s="27"/>
      <c r="T152" s="56">
        <v>2</v>
      </c>
      <c r="U152" s="56">
        <v>2</v>
      </c>
      <c r="V152" s="56">
        <v>5</v>
      </c>
      <c r="W152" s="56">
        <v>3</v>
      </c>
      <c r="X152" s="56">
        <v>1</v>
      </c>
      <c r="Y152" s="56">
        <v>0</v>
      </c>
      <c r="Z152" s="56">
        <v>1</v>
      </c>
      <c r="AA152" s="56">
        <v>5</v>
      </c>
      <c r="AB152" s="56">
        <v>1</v>
      </c>
      <c r="AC152" s="56">
        <v>5</v>
      </c>
      <c r="AD152" s="57">
        <f t="shared" si="8"/>
        <v>2</v>
      </c>
      <c r="AE152" s="57">
        <f t="shared" si="9"/>
        <v>2.8333333333333335</v>
      </c>
      <c r="AF152" s="52">
        <f t="shared" si="10"/>
        <v>5.666666666666667</v>
      </c>
      <c r="AG152" s="35"/>
      <c r="AH152" s="35"/>
      <c r="AI152" s="35"/>
      <c r="AJ152" s="35"/>
      <c r="AK152" s="35"/>
      <c r="AL152" s="35"/>
      <c r="AM152" s="35"/>
      <c r="AN152" s="35"/>
      <c r="AO152" s="35"/>
      <c r="AP152" s="35"/>
      <c r="AQ152" s="35"/>
      <c r="AR152" s="35"/>
      <c r="AS152" s="35"/>
      <c r="AT152" s="35"/>
      <c r="AU152" s="35"/>
      <c r="AV152" s="35"/>
      <c r="AW152" s="35"/>
      <c r="AX152" s="46"/>
    </row>
    <row r="153" spans="1:50" s="41" customFormat="1" ht="76.2" customHeight="1" x14ac:dyDescent="0.3">
      <c r="A153" s="27" t="str">
        <f t="shared" si="11"/>
        <v>CONTROLLO ANALOGO</v>
      </c>
      <c r="B153" s="58" t="s">
        <v>55</v>
      </c>
      <c r="C153" s="54" t="s">
        <v>89</v>
      </c>
      <c r="D153" s="55" t="s">
        <v>90</v>
      </c>
      <c r="E153" s="54" t="s">
        <v>54</v>
      </c>
      <c r="F153" s="54" t="s">
        <v>622</v>
      </c>
      <c r="G153" s="27" t="s">
        <v>623</v>
      </c>
      <c r="H153" s="27" t="s">
        <v>77</v>
      </c>
      <c r="I153" s="27" t="s">
        <v>74</v>
      </c>
      <c r="J153" s="27" t="s">
        <v>47</v>
      </c>
      <c r="K153" s="27" t="s">
        <v>38</v>
      </c>
      <c r="L153" s="27" t="s">
        <v>39</v>
      </c>
      <c r="M153" s="27" t="s">
        <v>48</v>
      </c>
      <c r="N153" s="27" t="s">
        <v>40</v>
      </c>
      <c r="O153" s="27" t="s">
        <v>41</v>
      </c>
      <c r="P153" s="27" t="s">
        <v>42</v>
      </c>
      <c r="Q153" s="54" t="s">
        <v>92</v>
      </c>
      <c r="R153" s="27" t="s">
        <v>188</v>
      </c>
      <c r="S153" s="27"/>
      <c r="T153" s="56">
        <f>IFERROR(VLOOKUP(G153,[2]Punteggi!$A:$B,2,FALSE),"NR")</f>
        <v>3</v>
      </c>
      <c r="U153" s="56">
        <f>IFERROR(VLOOKUP(H153,[2]Punteggi!$A:$B,2,FALSE),"NR")</f>
        <v>2</v>
      </c>
      <c r="V153" s="56">
        <f>IFERROR(VLOOKUP(I153,[2]Punteggi!$A:$B,2,FALSE),"NR")</f>
        <v>5</v>
      </c>
      <c r="W153" s="56">
        <f>IFERROR(VLOOKUP(J153,[2]Punteggi!$A:$B,2,FALSE),"NR")</f>
        <v>3</v>
      </c>
      <c r="X153" s="56">
        <f>IFERROR(VLOOKUP(K153,[2]Punteggi!$A:$B,2,FALSE),"NR")</f>
        <v>1</v>
      </c>
      <c r="Y153" s="56">
        <f>IFERROR(VLOOKUP(L153,[2]Punteggi!$A:$B,2,FALSE),"NR")</f>
        <v>0</v>
      </c>
      <c r="Z153" s="56">
        <f>IFERROR(VLOOKUP(M153,[2]Punteggi!$A:$B,2,FALSE),"NR")</f>
        <v>5</v>
      </c>
      <c r="AA153" s="56">
        <f>IFERROR(VLOOKUP(N153,[2]Punteggi!$A:$B,2,FALSE),"NR")</f>
        <v>5</v>
      </c>
      <c r="AB153" s="56">
        <f>IFERROR(VLOOKUP(O153,[2]Punteggi!$A:$B,2,FALSE),"NR")</f>
        <v>1</v>
      </c>
      <c r="AC153" s="56">
        <v>2</v>
      </c>
      <c r="AD153" s="57">
        <f t="shared" si="8"/>
        <v>2</v>
      </c>
      <c r="AE153" s="57">
        <f t="shared" si="9"/>
        <v>3.1666666666666665</v>
      </c>
      <c r="AF153" s="52">
        <f t="shared" si="10"/>
        <v>6.333333333333333</v>
      </c>
      <c r="AG153" s="35"/>
      <c r="AH153" s="35"/>
      <c r="AI153" s="35"/>
      <c r="AJ153" s="35"/>
      <c r="AK153" s="35"/>
      <c r="AL153" s="35"/>
      <c r="AM153" s="35"/>
      <c r="AN153" s="35"/>
      <c r="AO153" s="35"/>
      <c r="AP153" s="35"/>
      <c r="AQ153" s="35"/>
      <c r="AR153" s="35"/>
      <c r="AS153" s="35"/>
      <c r="AT153" s="35"/>
      <c r="AU153" s="35"/>
      <c r="AV153" s="47"/>
      <c r="AW153" s="47"/>
    </row>
    <row r="154" spans="1:50" s="41" customFormat="1" ht="32.700000000000003" customHeight="1" x14ac:dyDescent="0.3">
      <c r="A154" s="27" t="str">
        <f t="shared" si="11"/>
        <v>CONTROLLI E VERIFICHE INTERNE</v>
      </c>
      <c r="B154" s="58" t="s">
        <v>624</v>
      </c>
      <c r="C154" s="54" t="s">
        <v>625</v>
      </c>
      <c r="D154" s="54" t="s">
        <v>626</v>
      </c>
      <c r="E154" s="54" t="s">
        <v>627</v>
      </c>
      <c r="F154" s="54" t="s">
        <v>628</v>
      </c>
      <c r="G154" s="27" t="s">
        <v>34</v>
      </c>
      <c r="H154" s="27" t="s">
        <v>361</v>
      </c>
      <c r="I154" s="27" t="s">
        <v>36</v>
      </c>
      <c r="J154" s="27" t="s">
        <v>63</v>
      </c>
      <c r="K154" s="27" t="s">
        <v>38</v>
      </c>
      <c r="L154" s="27" t="s">
        <v>39</v>
      </c>
      <c r="M154" s="27" t="s">
        <v>298</v>
      </c>
      <c r="N154" s="27" t="s">
        <v>65</v>
      </c>
      <c r="O154" s="27" t="s">
        <v>66</v>
      </c>
      <c r="P154" s="27" t="s">
        <v>310</v>
      </c>
      <c r="Q154" s="54" t="s">
        <v>629</v>
      </c>
      <c r="R154" s="27" t="s">
        <v>188</v>
      </c>
      <c r="S154" s="50"/>
      <c r="T154" s="51">
        <f>IFERROR(VLOOKUP(G154,[2]Punteggi!$A:$B,2,FALSE),"NR")</f>
        <v>2</v>
      </c>
      <c r="U154" s="51">
        <f>IFERROR(VLOOKUP(H154,[2]Punteggi!$A:$B,2,FALSE),"NR")</f>
        <v>4</v>
      </c>
      <c r="V154" s="51">
        <f>IFERROR(VLOOKUP(I154,[2]Punteggi!$A:$B,2,FALSE),"NR")</f>
        <v>2</v>
      </c>
      <c r="W154" s="51">
        <f>IFERROR(VLOOKUP(J154,[2]Punteggi!$A:$B,2,FALSE),"NR")</f>
        <v>1</v>
      </c>
      <c r="X154" s="51">
        <f>IFERROR(VLOOKUP(K154,[2]Punteggi!$A:$B,2,FALSE),"NR")</f>
        <v>1</v>
      </c>
      <c r="Y154" s="51">
        <f>IFERROR(VLOOKUP(L154,[2]Punteggi!$A:$B,2,FALSE),"NR")</f>
        <v>0</v>
      </c>
      <c r="Z154" s="51">
        <f>IFERROR(VLOOKUP(M154,[2]Punteggi!$A:$B,2,FALSE),"NR")</f>
        <v>1</v>
      </c>
      <c r="AA154" s="51">
        <f>IFERROR(VLOOKUP(N154,[2]Punteggi!$A:$B,2,FALSE),"NR")</f>
        <v>4</v>
      </c>
      <c r="AB154" s="51">
        <f>IFERROR(VLOOKUP(O154,[2]Punteggi!$A:$B,2,FALSE),"NR")</f>
        <v>5</v>
      </c>
      <c r="AC154" s="51">
        <f>IFERROR(VLOOKUP(P154,[2]Punteggi!$A:$B,2,FALSE),"NR")</f>
        <v>1</v>
      </c>
      <c r="AD154" s="52">
        <f t="shared" si="8"/>
        <v>2.25</v>
      </c>
      <c r="AE154" s="52">
        <f t="shared" si="9"/>
        <v>2</v>
      </c>
      <c r="AF154" s="52">
        <f t="shared" si="10"/>
        <v>4.5</v>
      </c>
      <c r="AG154" s="47"/>
      <c r="AH154" s="47"/>
      <c r="AI154" s="47"/>
      <c r="AJ154" s="47"/>
      <c r="AK154" s="35"/>
      <c r="AL154" s="35"/>
      <c r="AM154" s="35"/>
      <c r="AN154" s="35"/>
      <c r="AO154" s="35"/>
      <c r="AP154" s="35"/>
      <c r="AQ154" s="35"/>
      <c r="AR154" s="35"/>
      <c r="AS154" s="35"/>
      <c r="AT154" s="35"/>
      <c r="AU154" s="35"/>
      <c r="AV154" s="35"/>
      <c r="AW154" s="35"/>
    </row>
    <row r="155" spans="1:50" s="41" customFormat="1" ht="32.700000000000003" customHeight="1" x14ac:dyDescent="0.3">
      <c r="A155" s="27" t="str">
        <f t="shared" si="11"/>
        <v>GESTIONE DELLE ENTRATE DELLE SPESE E DEL PATRIMONIO</v>
      </c>
      <c r="B155" s="58" t="s">
        <v>58</v>
      </c>
      <c r="C155" s="54" t="s">
        <v>607</v>
      </c>
      <c r="D155" s="54" t="s">
        <v>630</v>
      </c>
      <c r="E155" s="54" t="s">
        <v>284</v>
      </c>
      <c r="F155" s="54" t="s">
        <v>543</v>
      </c>
      <c r="G155" s="27" t="s">
        <v>34</v>
      </c>
      <c r="H155" s="27" t="s">
        <v>77</v>
      </c>
      <c r="I155" s="27" t="s">
        <v>74</v>
      </c>
      <c r="J155" s="27" t="s">
        <v>63</v>
      </c>
      <c r="K155" s="27" t="s">
        <v>38</v>
      </c>
      <c r="L155" s="27" t="s">
        <v>39</v>
      </c>
      <c r="M155" s="27" t="s">
        <v>64</v>
      </c>
      <c r="N155" s="27" t="s">
        <v>362</v>
      </c>
      <c r="O155" s="27" t="s">
        <v>66</v>
      </c>
      <c r="P155" s="27" t="s">
        <v>67</v>
      </c>
      <c r="Q155" s="54" t="s">
        <v>631</v>
      </c>
      <c r="R155" s="27" t="s">
        <v>188</v>
      </c>
      <c r="S155" s="61" t="s">
        <v>632</v>
      </c>
      <c r="T155" s="51">
        <f>IFERROR(VLOOKUP(G155,[2]Punteggi!$A:$B,2,FALSE),"NR")</f>
        <v>2</v>
      </c>
      <c r="U155" s="51">
        <f>IFERROR(VLOOKUP(H155,[2]Punteggi!$A:$B,2,FALSE),"NR")</f>
        <v>2</v>
      </c>
      <c r="V155" s="51">
        <f>IFERROR(VLOOKUP(I155,[2]Punteggi!$A:$B,2,FALSE),"NR")</f>
        <v>5</v>
      </c>
      <c r="W155" s="51">
        <f>IFERROR(VLOOKUP(J155,[2]Punteggi!$A:$B,2,FALSE),"NR")</f>
        <v>1</v>
      </c>
      <c r="X155" s="51">
        <f>IFERROR(VLOOKUP(K155,[2]Punteggi!$A:$B,2,FALSE),"NR")</f>
        <v>1</v>
      </c>
      <c r="Y155" s="51">
        <f>IFERROR(VLOOKUP(L155,[2]Punteggi!$A:$B,2,FALSE),"NR")</f>
        <v>0</v>
      </c>
      <c r="Z155" s="51">
        <f>IFERROR(VLOOKUP(M155,[2]Punteggi!$A:$B,2,FALSE),"NR")</f>
        <v>3</v>
      </c>
      <c r="AA155" s="51">
        <f>IFERROR(VLOOKUP(N155,[2]Punteggi!$A:$B,2,FALSE),"NR")</f>
        <v>3</v>
      </c>
      <c r="AB155" s="51">
        <f>IFERROR(VLOOKUP(O155,[2]Punteggi!$A:$B,2,FALSE),"NR")</f>
        <v>5</v>
      </c>
      <c r="AC155" s="51">
        <f>IFERROR(VLOOKUP(P155,[2]Punteggi!$A:$B,2,FALSE),"NR")</f>
        <v>2</v>
      </c>
      <c r="AD155" s="52">
        <f t="shared" si="8"/>
        <v>1.5</v>
      </c>
      <c r="AE155" s="52">
        <f t="shared" si="9"/>
        <v>3</v>
      </c>
      <c r="AF155" s="52">
        <f t="shared" si="10"/>
        <v>4.5</v>
      </c>
      <c r="AG155" s="35"/>
      <c r="AH155" s="35"/>
      <c r="AI155" s="35"/>
      <c r="AJ155" s="35"/>
      <c r="AK155" s="35"/>
      <c r="AL155" s="35"/>
      <c r="AM155" s="35"/>
      <c r="AN155" s="35"/>
      <c r="AO155" s="35"/>
      <c r="AP155" s="35"/>
      <c r="AQ155" s="35"/>
      <c r="AR155" s="35"/>
      <c r="AS155" s="35"/>
      <c r="AT155" s="35"/>
      <c r="AU155" s="35"/>
      <c r="AV155" s="35"/>
      <c r="AW155" s="35"/>
    </row>
    <row r="156" spans="1:50" s="41" customFormat="1" ht="32.700000000000003" customHeight="1" x14ac:dyDescent="0.3">
      <c r="A156" s="27" t="str">
        <f t="shared" si="11"/>
        <v>GESTIONE DELLE ENTRATE DELLE SPESE E DEL PATRIMONIO</v>
      </c>
      <c r="B156" s="58" t="s">
        <v>58</v>
      </c>
      <c r="C156" s="54" t="s">
        <v>633</v>
      </c>
      <c r="D156" s="58" t="s">
        <v>819</v>
      </c>
      <c r="E156" s="54" t="s">
        <v>284</v>
      </c>
      <c r="F156" s="54" t="s">
        <v>634</v>
      </c>
      <c r="G156" s="27" t="s">
        <v>34</v>
      </c>
      <c r="H156" s="27" t="s">
        <v>77</v>
      </c>
      <c r="I156" s="27" t="s">
        <v>74</v>
      </c>
      <c r="J156" s="27" t="s">
        <v>63</v>
      </c>
      <c r="K156" s="27" t="s">
        <v>38</v>
      </c>
      <c r="L156" s="27" t="s">
        <v>39</v>
      </c>
      <c r="M156" s="27" t="s">
        <v>64</v>
      </c>
      <c r="N156" s="27" t="s">
        <v>362</v>
      </c>
      <c r="O156" s="27" t="s">
        <v>66</v>
      </c>
      <c r="P156" s="27" t="s">
        <v>67</v>
      </c>
      <c r="Q156" s="54" t="s">
        <v>402</v>
      </c>
      <c r="R156" s="27" t="s">
        <v>188</v>
      </c>
      <c r="S156" s="61"/>
      <c r="T156" s="51">
        <f>IFERROR(VLOOKUP(G156,[2]Punteggi!$A:$B,2,FALSE),"NR")</f>
        <v>2</v>
      </c>
      <c r="U156" s="51">
        <f>IFERROR(VLOOKUP(H156,[2]Punteggi!$A:$B,2,FALSE),"NR")</f>
        <v>2</v>
      </c>
      <c r="V156" s="51">
        <f>IFERROR(VLOOKUP(I156,[2]Punteggi!$A:$B,2,FALSE),"NR")</f>
        <v>5</v>
      </c>
      <c r="W156" s="51">
        <f>IFERROR(VLOOKUP(J156,[2]Punteggi!$A:$B,2,FALSE),"NR")</f>
        <v>1</v>
      </c>
      <c r="X156" s="51">
        <f>IFERROR(VLOOKUP(K156,[2]Punteggi!$A:$B,2,FALSE),"NR")</f>
        <v>1</v>
      </c>
      <c r="Y156" s="51">
        <f>IFERROR(VLOOKUP(L156,[2]Punteggi!$A:$B,2,FALSE),"NR")</f>
        <v>0</v>
      </c>
      <c r="Z156" s="51">
        <f>IFERROR(VLOOKUP(M156,[2]Punteggi!$A:$B,2,FALSE),"NR")</f>
        <v>3</v>
      </c>
      <c r="AA156" s="51">
        <f>IFERROR(VLOOKUP(N156,[2]Punteggi!$A:$B,2,FALSE),"NR")</f>
        <v>3</v>
      </c>
      <c r="AB156" s="51">
        <f>IFERROR(VLOOKUP(O156,[2]Punteggi!$A:$B,2,FALSE),"NR")</f>
        <v>5</v>
      </c>
      <c r="AC156" s="51">
        <f>IFERROR(VLOOKUP(P156,[2]Punteggi!$A:$B,2,FALSE),"NR")</f>
        <v>2</v>
      </c>
      <c r="AD156" s="52">
        <f t="shared" si="8"/>
        <v>1.5</v>
      </c>
      <c r="AE156" s="52">
        <f t="shared" si="9"/>
        <v>3</v>
      </c>
      <c r="AF156" s="52">
        <f t="shared" si="10"/>
        <v>4.5</v>
      </c>
      <c r="AG156" s="35"/>
      <c r="AH156" s="35"/>
      <c r="AI156" s="35"/>
      <c r="AJ156" s="35"/>
      <c r="AK156" s="35"/>
      <c r="AL156" s="35"/>
      <c r="AM156" s="35"/>
      <c r="AN156" s="35"/>
      <c r="AO156" s="35"/>
      <c r="AP156" s="35"/>
      <c r="AQ156" s="35"/>
      <c r="AR156" s="35"/>
      <c r="AS156" s="35"/>
      <c r="AT156" s="35"/>
      <c r="AU156" s="35"/>
      <c r="AV156" s="35"/>
      <c r="AW156" s="35"/>
    </row>
    <row r="157" spans="1:50" s="41" customFormat="1" ht="32.700000000000003" customHeight="1" x14ac:dyDescent="0.3">
      <c r="A157" s="27" t="str">
        <f t="shared" si="11"/>
        <v>GESTIONE DELLE ENTRATE DELLE SPESE E DEL PATRIMONIO</v>
      </c>
      <c r="B157" s="58" t="s">
        <v>58</v>
      </c>
      <c r="C157" s="54" t="s">
        <v>635</v>
      </c>
      <c r="D157" s="54" t="s">
        <v>636</v>
      </c>
      <c r="E157" s="26" t="s">
        <v>409</v>
      </c>
      <c r="F157" s="54" t="s">
        <v>637</v>
      </c>
      <c r="G157" s="27" t="s">
        <v>34</v>
      </c>
      <c r="H157" s="27" t="s">
        <v>78</v>
      </c>
      <c r="I157" s="27" t="s">
        <v>36</v>
      </c>
      <c r="J157" s="27" t="s">
        <v>63</v>
      </c>
      <c r="K157" s="27" t="s">
        <v>38</v>
      </c>
      <c r="L157" s="27" t="s">
        <v>39</v>
      </c>
      <c r="M157" s="27" t="s">
        <v>48</v>
      </c>
      <c r="N157" s="27" t="s">
        <v>65</v>
      </c>
      <c r="O157" s="27" t="s">
        <v>66</v>
      </c>
      <c r="P157" s="27" t="s">
        <v>220</v>
      </c>
      <c r="Q157" s="54" t="s">
        <v>496</v>
      </c>
      <c r="R157" s="27" t="s">
        <v>188</v>
      </c>
      <c r="S157" s="50"/>
      <c r="T157" s="51">
        <f>IFERROR(VLOOKUP(G157,[2]Punteggi!$A:$B,2,FALSE),"NR")</f>
        <v>2</v>
      </c>
      <c r="U157" s="51">
        <f>IFERROR(VLOOKUP(H157,[2]Punteggi!$A:$B,2,FALSE),"NR")</f>
        <v>1</v>
      </c>
      <c r="V157" s="51">
        <f>IFERROR(VLOOKUP(I157,[2]Punteggi!$A:$B,2,FALSE),"NR")</f>
        <v>2</v>
      </c>
      <c r="W157" s="51">
        <f>IFERROR(VLOOKUP(J157,[2]Punteggi!$A:$B,2,FALSE),"NR")</f>
        <v>1</v>
      </c>
      <c r="X157" s="51">
        <f>IFERROR(VLOOKUP(K157,[2]Punteggi!$A:$B,2,FALSE),"NR")</f>
        <v>1</v>
      </c>
      <c r="Y157" s="51">
        <f>IFERROR(VLOOKUP(L157,[2]Punteggi!$A:$B,2,FALSE),"NR")</f>
        <v>0</v>
      </c>
      <c r="Z157" s="51">
        <f>IFERROR(VLOOKUP(M157,[2]Punteggi!$A:$B,2,FALSE),"NR")</f>
        <v>5</v>
      </c>
      <c r="AA157" s="51">
        <f>IFERROR(VLOOKUP(N157,[2]Punteggi!$A:$B,2,FALSE),"NR")</f>
        <v>4</v>
      </c>
      <c r="AB157" s="51">
        <f>IFERROR(VLOOKUP(O157,[2]Punteggi!$A:$B,2,FALSE),"NR")</f>
        <v>5</v>
      </c>
      <c r="AC157" s="51">
        <f>IFERROR(VLOOKUP(P157,[2]Punteggi!$A:$B,2,FALSE),"NR")</f>
        <v>3</v>
      </c>
      <c r="AD157" s="52">
        <f t="shared" si="8"/>
        <v>1.5</v>
      </c>
      <c r="AE157" s="52">
        <f t="shared" si="9"/>
        <v>3</v>
      </c>
      <c r="AF157" s="52">
        <f t="shared" si="10"/>
        <v>4.5</v>
      </c>
      <c r="AG157" s="35"/>
      <c r="AH157" s="35"/>
      <c r="AI157" s="35"/>
      <c r="AJ157" s="35"/>
      <c r="AK157" s="35"/>
      <c r="AL157" s="35"/>
      <c r="AM157" s="35"/>
      <c r="AN157" s="35"/>
      <c r="AO157" s="35"/>
      <c r="AP157" s="35"/>
      <c r="AQ157" s="35"/>
      <c r="AR157" s="35"/>
      <c r="AS157" s="35"/>
      <c r="AT157" s="35"/>
      <c r="AU157" s="35"/>
      <c r="AV157" s="35"/>
      <c r="AW157" s="35"/>
    </row>
    <row r="158" spans="1:50" s="41" customFormat="1" ht="32.700000000000003" customHeight="1" x14ac:dyDescent="0.3">
      <c r="A158" s="27" t="str">
        <f t="shared" si="11"/>
        <v>SEGRETERIE PRESIDENZA E VICEPRESIDENZA</v>
      </c>
      <c r="B158" s="58" t="s">
        <v>822</v>
      </c>
      <c r="C158" s="54" t="s">
        <v>638</v>
      </c>
      <c r="D158" s="54" t="s">
        <v>639</v>
      </c>
      <c r="E158" s="54" t="s">
        <v>278</v>
      </c>
      <c r="F158" s="54" t="s">
        <v>640</v>
      </c>
      <c r="G158" s="27" t="s">
        <v>83</v>
      </c>
      <c r="H158" s="27" t="s">
        <v>78</v>
      </c>
      <c r="I158" s="27" t="s">
        <v>74</v>
      </c>
      <c r="J158" s="27" t="s">
        <v>63</v>
      </c>
      <c r="K158" s="27" t="s">
        <v>38</v>
      </c>
      <c r="L158" s="27" t="s">
        <v>39</v>
      </c>
      <c r="M158" s="27" t="s">
        <v>298</v>
      </c>
      <c r="N158" s="27" t="s">
        <v>40</v>
      </c>
      <c r="O158" s="27" t="s">
        <v>41</v>
      </c>
      <c r="P158" s="27" t="s">
        <v>67</v>
      </c>
      <c r="Q158" s="54" t="s">
        <v>641</v>
      </c>
      <c r="R158" s="27" t="s">
        <v>188</v>
      </c>
      <c r="S158" s="50"/>
      <c r="T158" s="51">
        <f>IFERROR(VLOOKUP(G158,[2]Punteggi!$A:$B,2,FALSE),"NR")</f>
        <v>5</v>
      </c>
      <c r="U158" s="51">
        <f>IFERROR(VLOOKUP(H158,[2]Punteggi!$A:$B,2,FALSE),"NR")</f>
        <v>1</v>
      </c>
      <c r="V158" s="51">
        <f>IFERROR(VLOOKUP(I158,[2]Punteggi!$A:$B,2,FALSE),"NR")</f>
        <v>5</v>
      </c>
      <c r="W158" s="51">
        <f>IFERROR(VLOOKUP(J158,[2]Punteggi!$A:$B,2,FALSE),"NR")</f>
        <v>1</v>
      </c>
      <c r="X158" s="51">
        <f>IFERROR(VLOOKUP(K158,[2]Punteggi!$A:$B,2,FALSE),"NR")</f>
        <v>1</v>
      </c>
      <c r="Y158" s="51">
        <f>IFERROR(VLOOKUP(L158,[2]Punteggi!$A:$B,2,FALSE),"NR")</f>
        <v>0</v>
      </c>
      <c r="Z158" s="51">
        <f>IFERROR(VLOOKUP(M158,[2]Punteggi!$A:$B,2,FALSE),"NR")</f>
        <v>1</v>
      </c>
      <c r="AA158" s="51">
        <f>IFERROR(VLOOKUP(N158,[2]Punteggi!$A:$B,2,FALSE),"NR")</f>
        <v>5</v>
      </c>
      <c r="AB158" s="51">
        <f>IFERROR(VLOOKUP(O158,[2]Punteggi!$A:$B,2,FALSE),"NR")</f>
        <v>1</v>
      </c>
      <c r="AC158" s="51">
        <f>IFERROR(VLOOKUP(P158,[2]Punteggi!$A:$B,2,FALSE),"NR")</f>
        <v>2</v>
      </c>
      <c r="AD158" s="52">
        <f t="shared" si="8"/>
        <v>1.75</v>
      </c>
      <c r="AE158" s="52">
        <f t="shared" si="9"/>
        <v>2.5</v>
      </c>
      <c r="AF158" s="52">
        <f t="shared" si="10"/>
        <v>4.375</v>
      </c>
      <c r="AG158" s="47"/>
      <c r="AH158" s="47"/>
      <c r="AI158" s="47"/>
      <c r="AJ158" s="47"/>
      <c r="AK158" s="35"/>
      <c r="AL158" s="35"/>
      <c r="AM158" s="35"/>
      <c r="AN158" s="35"/>
      <c r="AO158" s="35"/>
      <c r="AP158" s="35"/>
      <c r="AQ158" s="35"/>
      <c r="AR158" s="35"/>
      <c r="AS158" s="35"/>
      <c r="AT158" s="35"/>
      <c r="AU158" s="35"/>
      <c r="AV158" s="35"/>
      <c r="AW158" s="35"/>
    </row>
    <row r="159" spans="1:50" s="41" customFormat="1" ht="32.700000000000003" customHeight="1" x14ac:dyDescent="0.3">
      <c r="A159" s="27" t="str">
        <f t="shared" si="11"/>
        <v>SEGRETERIE PRESIDENZA E VICEPRESIDENZA</v>
      </c>
      <c r="B159" s="58" t="s">
        <v>822</v>
      </c>
      <c r="C159" s="54" t="s">
        <v>642</v>
      </c>
      <c r="D159" s="54" t="s">
        <v>643</v>
      </c>
      <c r="E159" s="54" t="s">
        <v>278</v>
      </c>
      <c r="F159" s="54" t="s">
        <v>644</v>
      </c>
      <c r="G159" s="27" t="s">
        <v>83</v>
      </c>
      <c r="H159" s="27" t="s">
        <v>78</v>
      </c>
      <c r="I159" s="27" t="s">
        <v>74</v>
      </c>
      <c r="J159" s="27" t="s">
        <v>63</v>
      </c>
      <c r="K159" s="27" t="s">
        <v>38</v>
      </c>
      <c r="L159" s="27" t="s">
        <v>39</v>
      </c>
      <c r="M159" s="27" t="s">
        <v>298</v>
      </c>
      <c r="N159" s="27" t="s">
        <v>40</v>
      </c>
      <c r="O159" s="27" t="s">
        <v>41</v>
      </c>
      <c r="P159" s="27" t="s">
        <v>67</v>
      </c>
      <c r="Q159" s="54" t="s">
        <v>645</v>
      </c>
      <c r="R159" s="27" t="s">
        <v>188</v>
      </c>
      <c r="S159" s="50"/>
      <c r="T159" s="51">
        <f>IFERROR(VLOOKUP(G159,[2]Punteggi!$A:$B,2,FALSE),"NR")</f>
        <v>5</v>
      </c>
      <c r="U159" s="51">
        <f>IFERROR(VLOOKUP(H159,[2]Punteggi!$A:$B,2,FALSE),"NR")</f>
        <v>1</v>
      </c>
      <c r="V159" s="51">
        <f>IFERROR(VLOOKUP(I159,[2]Punteggi!$A:$B,2,FALSE),"NR")</f>
        <v>5</v>
      </c>
      <c r="W159" s="51">
        <f>IFERROR(VLOOKUP(J159,[2]Punteggi!$A:$B,2,FALSE),"NR")</f>
        <v>1</v>
      </c>
      <c r="X159" s="51">
        <f>IFERROR(VLOOKUP(K159,[2]Punteggi!$A:$B,2,FALSE),"NR")</f>
        <v>1</v>
      </c>
      <c r="Y159" s="51">
        <f>IFERROR(VLOOKUP(L159,[2]Punteggi!$A:$B,2,FALSE),"NR")</f>
        <v>0</v>
      </c>
      <c r="Z159" s="51">
        <f>IFERROR(VLOOKUP(M159,[2]Punteggi!$A:$B,2,FALSE),"NR")</f>
        <v>1</v>
      </c>
      <c r="AA159" s="51">
        <f>IFERROR(VLOOKUP(N159,[2]Punteggi!$A:$B,2,FALSE),"NR")</f>
        <v>5</v>
      </c>
      <c r="AB159" s="51">
        <f>IFERROR(VLOOKUP(O159,[2]Punteggi!$A:$B,2,FALSE),"NR")</f>
        <v>1</v>
      </c>
      <c r="AC159" s="51">
        <f>IFERROR(VLOOKUP(P159,[2]Punteggi!$A:$B,2,FALSE),"NR")</f>
        <v>2</v>
      </c>
      <c r="AD159" s="52">
        <f t="shared" si="8"/>
        <v>1.75</v>
      </c>
      <c r="AE159" s="52">
        <f t="shared" si="9"/>
        <v>2.5</v>
      </c>
      <c r="AF159" s="52">
        <f t="shared" si="10"/>
        <v>4.375</v>
      </c>
      <c r="AG159" s="47"/>
      <c r="AH159" s="47"/>
      <c r="AI159" s="47"/>
      <c r="AJ159" s="47"/>
      <c r="AK159" s="35"/>
      <c r="AL159" s="35"/>
      <c r="AM159" s="35"/>
      <c r="AN159" s="35"/>
      <c r="AO159" s="35"/>
      <c r="AP159" s="35"/>
      <c r="AQ159" s="35"/>
      <c r="AR159" s="35"/>
      <c r="AS159" s="35"/>
      <c r="AT159" s="35"/>
      <c r="AU159" s="35"/>
      <c r="AV159" s="35"/>
      <c r="AW159" s="35"/>
    </row>
    <row r="160" spans="1:50" s="41" customFormat="1" ht="59.4" customHeight="1" x14ac:dyDescent="0.3">
      <c r="A160" s="27" t="str">
        <f t="shared" si="11"/>
        <v>SEGRETERIE PRESIDENZA E VICEPRESIDENZA</v>
      </c>
      <c r="B160" s="58" t="s">
        <v>822</v>
      </c>
      <c r="C160" s="54" t="s">
        <v>821</v>
      </c>
      <c r="D160" s="54" t="s">
        <v>643</v>
      </c>
      <c r="E160" s="54" t="s">
        <v>280</v>
      </c>
      <c r="F160" s="54" t="s">
        <v>644</v>
      </c>
      <c r="G160" s="27" t="s">
        <v>83</v>
      </c>
      <c r="H160" s="27" t="s">
        <v>78</v>
      </c>
      <c r="I160" s="27" t="s">
        <v>74</v>
      </c>
      <c r="J160" s="27" t="s">
        <v>63</v>
      </c>
      <c r="K160" s="27" t="s">
        <v>38</v>
      </c>
      <c r="L160" s="27" t="s">
        <v>39</v>
      </c>
      <c r="M160" s="27" t="s">
        <v>298</v>
      </c>
      <c r="N160" s="27" t="s">
        <v>40</v>
      </c>
      <c r="O160" s="27" t="s">
        <v>41</v>
      </c>
      <c r="P160" s="27" t="s">
        <v>67</v>
      </c>
      <c r="Q160" s="54" t="s">
        <v>645</v>
      </c>
      <c r="R160" s="27" t="s">
        <v>188</v>
      </c>
      <c r="S160" s="50"/>
      <c r="T160" s="51">
        <f>IFERROR(VLOOKUP(G160,[2]Punteggi!$A:$B,2,FALSE),"NR")</f>
        <v>5</v>
      </c>
      <c r="U160" s="51">
        <f>IFERROR(VLOOKUP(H160,[2]Punteggi!$A:$B,2,FALSE),"NR")</f>
        <v>1</v>
      </c>
      <c r="V160" s="51">
        <f>IFERROR(VLOOKUP(I160,[2]Punteggi!$A:$B,2,FALSE),"NR")</f>
        <v>5</v>
      </c>
      <c r="W160" s="51">
        <f>IFERROR(VLOOKUP(J160,[2]Punteggi!$A:$B,2,FALSE),"NR")</f>
        <v>1</v>
      </c>
      <c r="X160" s="51">
        <f>IFERROR(VLOOKUP(K160,[2]Punteggi!$A:$B,2,FALSE),"NR")</f>
        <v>1</v>
      </c>
      <c r="Y160" s="51">
        <f>IFERROR(VLOOKUP(L160,[2]Punteggi!$A:$B,2,FALSE),"NR")</f>
        <v>0</v>
      </c>
      <c r="Z160" s="51">
        <f>IFERROR(VLOOKUP(M160,[2]Punteggi!$A:$B,2,FALSE),"NR")</f>
        <v>1</v>
      </c>
      <c r="AA160" s="51">
        <f>IFERROR(VLOOKUP(N160,[2]Punteggi!$A:$B,2,FALSE),"NR")</f>
        <v>5</v>
      </c>
      <c r="AB160" s="51">
        <f>IFERROR(VLOOKUP(O160,[2]Punteggi!$A:$B,2,FALSE),"NR")</f>
        <v>1</v>
      </c>
      <c r="AC160" s="51">
        <f>IFERROR(VLOOKUP(P160,[2]Punteggi!$A:$B,2,FALSE),"NR")</f>
        <v>2</v>
      </c>
      <c r="AD160" s="52">
        <f t="shared" si="8"/>
        <v>1.75</v>
      </c>
      <c r="AE160" s="52">
        <f t="shared" si="9"/>
        <v>2.5</v>
      </c>
      <c r="AF160" s="52">
        <f t="shared" si="10"/>
        <v>4.375</v>
      </c>
      <c r="AG160" s="47"/>
      <c r="AH160" s="47"/>
      <c r="AI160" s="47"/>
      <c r="AJ160" s="47"/>
      <c r="AK160" s="35"/>
      <c r="AL160" s="35"/>
      <c r="AM160" s="35"/>
      <c r="AN160" s="35"/>
      <c r="AO160" s="35"/>
      <c r="AP160" s="35"/>
      <c r="AQ160" s="35"/>
      <c r="AR160" s="35"/>
      <c r="AS160" s="35"/>
      <c r="AT160" s="35"/>
      <c r="AU160" s="35"/>
      <c r="AV160" s="35"/>
      <c r="AW160" s="35"/>
    </row>
    <row r="161" spans="1:49" s="41" customFormat="1" ht="32.700000000000003" customHeight="1" x14ac:dyDescent="0.3">
      <c r="A161" s="27" t="str">
        <f t="shared" si="11"/>
        <v>GESTIONE DELLE ENTRATE DELLE SPESE E DEL PATRIMONIO</v>
      </c>
      <c r="B161" s="58" t="s">
        <v>58</v>
      </c>
      <c r="C161" s="54" t="s">
        <v>647</v>
      </c>
      <c r="D161" s="54" t="s">
        <v>648</v>
      </c>
      <c r="E161" s="26" t="s">
        <v>409</v>
      </c>
      <c r="F161" s="54" t="s">
        <v>649</v>
      </c>
      <c r="G161" s="27" t="s">
        <v>34</v>
      </c>
      <c r="H161" s="27" t="s">
        <v>78</v>
      </c>
      <c r="I161" s="27" t="s">
        <v>36</v>
      </c>
      <c r="J161" s="27" t="s">
        <v>63</v>
      </c>
      <c r="K161" s="27" t="s">
        <v>38</v>
      </c>
      <c r="L161" s="27" t="s">
        <v>39</v>
      </c>
      <c r="M161" s="27" t="s">
        <v>48</v>
      </c>
      <c r="N161" s="27" t="s">
        <v>65</v>
      </c>
      <c r="O161" s="27" t="s">
        <v>66</v>
      </c>
      <c r="P161" s="27" t="s">
        <v>67</v>
      </c>
      <c r="Q161" s="54" t="s">
        <v>650</v>
      </c>
      <c r="R161" s="27" t="s">
        <v>188</v>
      </c>
      <c r="S161" s="50"/>
      <c r="T161" s="51">
        <f>IFERROR(VLOOKUP(G161,[2]Punteggi!$A:$B,2,FALSE),"NR")</f>
        <v>2</v>
      </c>
      <c r="U161" s="51">
        <f>IFERROR(VLOOKUP(H161,[2]Punteggi!$A:$B,2,FALSE),"NR")</f>
        <v>1</v>
      </c>
      <c r="V161" s="51">
        <f>IFERROR(VLOOKUP(I161,[2]Punteggi!$A:$B,2,FALSE),"NR")</f>
        <v>2</v>
      </c>
      <c r="W161" s="51">
        <f>IFERROR(VLOOKUP(J161,[2]Punteggi!$A:$B,2,FALSE),"NR")</f>
        <v>1</v>
      </c>
      <c r="X161" s="51">
        <f>IFERROR(VLOOKUP(K161,[2]Punteggi!$A:$B,2,FALSE),"NR")</f>
        <v>1</v>
      </c>
      <c r="Y161" s="51">
        <f>IFERROR(VLOOKUP(L161,[2]Punteggi!$A:$B,2,FALSE),"NR")</f>
        <v>0</v>
      </c>
      <c r="Z161" s="51">
        <f>IFERROR(VLOOKUP(M161,[2]Punteggi!$A:$B,2,FALSE),"NR")</f>
        <v>5</v>
      </c>
      <c r="AA161" s="51">
        <f>IFERROR(VLOOKUP(N161,[2]Punteggi!$A:$B,2,FALSE),"NR")</f>
        <v>4</v>
      </c>
      <c r="AB161" s="51">
        <f>IFERROR(VLOOKUP(O161,[2]Punteggi!$A:$B,2,FALSE),"NR")</f>
        <v>5</v>
      </c>
      <c r="AC161" s="51">
        <f>IFERROR(VLOOKUP(P161,[2]Punteggi!$A:$B,2,FALSE),"NR")</f>
        <v>2</v>
      </c>
      <c r="AD161" s="52">
        <f t="shared" si="8"/>
        <v>1.5</v>
      </c>
      <c r="AE161" s="52">
        <f t="shared" si="9"/>
        <v>2.8333333333333335</v>
      </c>
      <c r="AF161" s="52">
        <f t="shared" si="10"/>
        <v>4.25</v>
      </c>
      <c r="AG161" s="35"/>
      <c r="AH161" s="35"/>
      <c r="AI161" s="35"/>
      <c r="AJ161" s="35"/>
      <c r="AK161" s="35"/>
      <c r="AL161" s="35"/>
      <c r="AM161" s="35"/>
      <c r="AN161" s="35"/>
      <c r="AO161" s="35"/>
      <c r="AP161" s="35"/>
      <c r="AQ161" s="35"/>
      <c r="AR161" s="35"/>
      <c r="AS161" s="35"/>
      <c r="AT161" s="35"/>
      <c r="AU161" s="35"/>
      <c r="AV161" s="35"/>
      <c r="AW161" s="35"/>
    </row>
    <row r="162" spans="1:49" s="41" customFormat="1" ht="32.700000000000003" customHeight="1" x14ac:dyDescent="0.3">
      <c r="A162" s="27" t="str">
        <f t="shared" si="11"/>
        <v>GESTIONE DELLE ENTRATE DELLE SPESE E DEL PATRIMONIO</v>
      </c>
      <c r="B162" s="58" t="s">
        <v>58</v>
      </c>
      <c r="C162" s="54" t="s">
        <v>651</v>
      </c>
      <c r="D162" s="54" t="s">
        <v>652</v>
      </c>
      <c r="E162" s="26" t="s">
        <v>409</v>
      </c>
      <c r="F162" s="54" t="s">
        <v>653</v>
      </c>
      <c r="G162" s="27" t="s">
        <v>34</v>
      </c>
      <c r="H162" s="27" t="s">
        <v>78</v>
      </c>
      <c r="I162" s="27" t="s">
        <v>36</v>
      </c>
      <c r="J162" s="27" t="s">
        <v>63</v>
      </c>
      <c r="K162" s="27" t="s">
        <v>38</v>
      </c>
      <c r="L162" s="27" t="s">
        <v>39</v>
      </c>
      <c r="M162" s="27" t="s">
        <v>48</v>
      </c>
      <c r="N162" s="27" t="s">
        <v>65</v>
      </c>
      <c r="O162" s="27" t="s">
        <v>66</v>
      </c>
      <c r="P162" s="27" t="s">
        <v>67</v>
      </c>
      <c r="Q162" s="54" t="s">
        <v>650</v>
      </c>
      <c r="R162" s="27" t="s">
        <v>188</v>
      </c>
      <c r="S162" s="50"/>
      <c r="T162" s="51">
        <f>IFERROR(VLOOKUP(G162,[2]Punteggi!$A:$B,2,FALSE),"NR")</f>
        <v>2</v>
      </c>
      <c r="U162" s="51">
        <f>IFERROR(VLOOKUP(H162,[2]Punteggi!$A:$B,2,FALSE),"NR")</f>
        <v>1</v>
      </c>
      <c r="V162" s="51">
        <f>IFERROR(VLOOKUP(I162,[2]Punteggi!$A:$B,2,FALSE),"NR")</f>
        <v>2</v>
      </c>
      <c r="W162" s="51">
        <f>IFERROR(VLOOKUP(J162,[2]Punteggi!$A:$B,2,FALSE),"NR")</f>
        <v>1</v>
      </c>
      <c r="X162" s="51">
        <f>IFERROR(VLOOKUP(K162,[2]Punteggi!$A:$B,2,FALSE),"NR")</f>
        <v>1</v>
      </c>
      <c r="Y162" s="51">
        <f>IFERROR(VLOOKUP(L162,[2]Punteggi!$A:$B,2,FALSE),"NR")</f>
        <v>0</v>
      </c>
      <c r="Z162" s="51">
        <f>IFERROR(VLOOKUP(M162,[2]Punteggi!$A:$B,2,FALSE),"NR")</f>
        <v>5</v>
      </c>
      <c r="AA162" s="51">
        <f>IFERROR(VLOOKUP(N162,[2]Punteggi!$A:$B,2,FALSE),"NR")</f>
        <v>4</v>
      </c>
      <c r="AB162" s="51">
        <f>IFERROR(VLOOKUP(O162,[2]Punteggi!$A:$B,2,FALSE),"NR")</f>
        <v>5</v>
      </c>
      <c r="AC162" s="51">
        <f>IFERROR(VLOOKUP(P162,[2]Punteggi!$A:$B,2,FALSE),"NR")</f>
        <v>2</v>
      </c>
      <c r="AD162" s="52">
        <f t="shared" si="8"/>
        <v>1.5</v>
      </c>
      <c r="AE162" s="52">
        <f t="shared" si="9"/>
        <v>2.8333333333333335</v>
      </c>
      <c r="AF162" s="52">
        <f t="shared" si="10"/>
        <v>4.25</v>
      </c>
      <c r="AG162" s="35"/>
      <c r="AH162" s="35"/>
      <c r="AI162" s="35"/>
      <c r="AJ162" s="35"/>
      <c r="AK162" s="35"/>
      <c r="AL162" s="35"/>
      <c r="AM162" s="35"/>
      <c r="AN162" s="35"/>
      <c r="AO162" s="35"/>
      <c r="AP162" s="35"/>
      <c r="AQ162" s="35"/>
      <c r="AR162" s="35"/>
      <c r="AS162" s="35"/>
      <c r="AT162" s="35"/>
      <c r="AU162" s="35"/>
      <c r="AV162" s="35"/>
      <c r="AW162" s="35"/>
    </row>
    <row r="163" spans="1:49" s="41" customFormat="1" ht="32.700000000000003" customHeight="1" x14ac:dyDescent="0.3">
      <c r="A163" s="27" t="str">
        <f t="shared" si="11"/>
        <v>GESTIONE DELLE ENTRATE DELLE SPESE E DEL PATRIMONIO</v>
      </c>
      <c r="B163" s="58" t="s">
        <v>58</v>
      </c>
      <c r="C163" s="54" t="s">
        <v>654</v>
      </c>
      <c r="D163" s="54" t="s">
        <v>655</v>
      </c>
      <c r="E163" s="26" t="s">
        <v>409</v>
      </c>
      <c r="F163" s="54" t="s">
        <v>653</v>
      </c>
      <c r="G163" s="27" t="s">
        <v>34</v>
      </c>
      <c r="H163" s="27" t="s">
        <v>78</v>
      </c>
      <c r="I163" s="27" t="s">
        <v>36</v>
      </c>
      <c r="J163" s="27" t="s">
        <v>63</v>
      </c>
      <c r="K163" s="27" t="s">
        <v>38</v>
      </c>
      <c r="L163" s="27" t="s">
        <v>39</v>
      </c>
      <c r="M163" s="27" t="s">
        <v>48</v>
      </c>
      <c r="N163" s="27" t="s">
        <v>65</v>
      </c>
      <c r="O163" s="27" t="s">
        <v>66</v>
      </c>
      <c r="P163" s="27" t="s">
        <v>67</v>
      </c>
      <c r="Q163" s="54" t="s">
        <v>656</v>
      </c>
      <c r="R163" s="27" t="s">
        <v>188</v>
      </c>
      <c r="S163" s="50"/>
      <c r="T163" s="51">
        <f>IFERROR(VLOOKUP(G163,[2]Punteggi!$A:$B,2,FALSE),"NR")</f>
        <v>2</v>
      </c>
      <c r="U163" s="51">
        <f>IFERROR(VLOOKUP(H163,[2]Punteggi!$A:$B,2,FALSE),"NR")</f>
        <v>1</v>
      </c>
      <c r="V163" s="51">
        <f>IFERROR(VLOOKUP(I163,[2]Punteggi!$A:$B,2,FALSE),"NR")</f>
        <v>2</v>
      </c>
      <c r="W163" s="51">
        <f>IFERROR(VLOOKUP(J163,[2]Punteggi!$A:$B,2,FALSE),"NR")</f>
        <v>1</v>
      </c>
      <c r="X163" s="51">
        <f>IFERROR(VLOOKUP(K163,[2]Punteggi!$A:$B,2,FALSE),"NR")</f>
        <v>1</v>
      </c>
      <c r="Y163" s="51">
        <f>IFERROR(VLOOKUP(L163,[2]Punteggi!$A:$B,2,FALSE),"NR")</f>
        <v>0</v>
      </c>
      <c r="Z163" s="51">
        <f>IFERROR(VLOOKUP(M163,[2]Punteggi!$A:$B,2,FALSE),"NR")</f>
        <v>5</v>
      </c>
      <c r="AA163" s="51">
        <f>IFERROR(VLOOKUP(N163,[2]Punteggi!$A:$B,2,FALSE),"NR")</f>
        <v>4</v>
      </c>
      <c r="AB163" s="51">
        <f>IFERROR(VLOOKUP(O163,[2]Punteggi!$A:$B,2,FALSE),"NR")</f>
        <v>5</v>
      </c>
      <c r="AC163" s="51">
        <f>IFERROR(VLOOKUP(P163,[2]Punteggi!$A:$B,2,FALSE),"NR")</f>
        <v>2</v>
      </c>
      <c r="AD163" s="52">
        <f t="shared" si="8"/>
        <v>1.5</v>
      </c>
      <c r="AE163" s="52">
        <f t="shared" si="9"/>
        <v>2.8333333333333335</v>
      </c>
      <c r="AF163" s="52">
        <f t="shared" si="10"/>
        <v>4.25</v>
      </c>
      <c r="AG163" s="35"/>
      <c r="AH163" s="35"/>
      <c r="AI163" s="35"/>
      <c r="AJ163" s="35"/>
      <c r="AK163" s="35"/>
      <c r="AL163" s="35"/>
      <c r="AM163" s="35"/>
      <c r="AN163" s="35"/>
      <c r="AO163" s="35"/>
      <c r="AP163" s="35"/>
      <c r="AQ163" s="35"/>
      <c r="AR163" s="35"/>
      <c r="AS163" s="35"/>
      <c r="AT163" s="35"/>
      <c r="AU163" s="35"/>
      <c r="AV163" s="35"/>
      <c r="AW163" s="35"/>
    </row>
    <row r="164" spans="1:49" s="41" customFormat="1" ht="32.700000000000003" customHeight="1" x14ac:dyDescent="0.3">
      <c r="A164" s="27" t="str">
        <f t="shared" si="11"/>
        <v>GESTIONE DELLE ENTRATE DELLE SPESE E DEL PATRIMONIO</v>
      </c>
      <c r="B164" s="58" t="s">
        <v>58</v>
      </c>
      <c r="C164" s="54" t="s">
        <v>657</v>
      </c>
      <c r="D164" s="54" t="s">
        <v>658</v>
      </c>
      <c r="E164" s="26" t="s">
        <v>409</v>
      </c>
      <c r="F164" s="54" t="s">
        <v>659</v>
      </c>
      <c r="G164" s="27" t="s">
        <v>34</v>
      </c>
      <c r="H164" s="27" t="s">
        <v>78</v>
      </c>
      <c r="I164" s="27" t="s">
        <v>36</v>
      </c>
      <c r="J164" s="27" t="s">
        <v>63</v>
      </c>
      <c r="K164" s="27" t="s">
        <v>38</v>
      </c>
      <c r="L164" s="27" t="s">
        <v>39</v>
      </c>
      <c r="M164" s="27" t="s">
        <v>48</v>
      </c>
      <c r="N164" s="27" t="s">
        <v>65</v>
      </c>
      <c r="O164" s="27" t="s">
        <v>66</v>
      </c>
      <c r="P164" s="27" t="s">
        <v>67</v>
      </c>
      <c r="Q164" s="54" t="s">
        <v>660</v>
      </c>
      <c r="R164" s="27" t="s">
        <v>188</v>
      </c>
      <c r="S164" s="50"/>
      <c r="T164" s="51">
        <f>IFERROR(VLOOKUP(G164,[2]Punteggi!$A:$B,2,FALSE),"NR")</f>
        <v>2</v>
      </c>
      <c r="U164" s="51">
        <f>IFERROR(VLOOKUP(H164,[2]Punteggi!$A:$B,2,FALSE),"NR")</f>
        <v>1</v>
      </c>
      <c r="V164" s="51">
        <f>IFERROR(VLOOKUP(I164,[2]Punteggi!$A:$B,2,FALSE),"NR")</f>
        <v>2</v>
      </c>
      <c r="W164" s="51">
        <f>IFERROR(VLOOKUP(J164,[2]Punteggi!$A:$B,2,FALSE),"NR")</f>
        <v>1</v>
      </c>
      <c r="X164" s="51">
        <f>IFERROR(VLOOKUP(K164,[2]Punteggi!$A:$B,2,FALSE),"NR")</f>
        <v>1</v>
      </c>
      <c r="Y164" s="51">
        <f>IFERROR(VLOOKUP(L164,[2]Punteggi!$A:$B,2,FALSE),"NR")</f>
        <v>0</v>
      </c>
      <c r="Z164" s="51">
        <f>IFERROR(VLOOKUP(M164,[2]Punteggi!$A:$B,2,FALSE),"NR")</f>
        <v>5</v>
      </c>
      <c r="AA164" s="51">
        <f>IFERROR(VLOOKUP(N164,[2]Punteggi!$A:$B,2,FALSE),"NR")</f>
        <v>4</v>
      </c>
      <c r="AB164" s="51">
        <f>IFERROR(VLOOKUP(O164,[2]Punteggi!$A:$B,2,FALSE),"NR")</f>
        <v>5</v>
      </c>
      <c r="AC164" s="51">
        <f>IFERROR(VLOOKUP(P164,[2]Punteggi!$A:$B,2,FALSE),"NR")</f>
        <v>2</v>
      </c>
      <c r="AD164" s="52">
        <f t="shared" si="8"/>
        <v>1.5</v>
      </c>
      <c r="AE164" s="52">
        <f t="shared" si="9"/>
        <v>2.8333333333333335</v>
      </c>
      <c r="AF164" s="52">
        <f t="shared" si="10"/>
        <v>4.25</v>
      </c>
      <c r="AG164" s="35"/>
      <c r="AH164" s="35"/>
      <c r="AI164" s="35"/>
      <c r="AJ164" s="35"/>
      <c r="AK164" s="35"/>
      <c r="AL164" s="35"/>
      <c r="AM164" s="35"/>
      <c r="AN164" s="35"/>
      <c r="AO164" s="35"/>
      <c r="AP164" s="35"/>
      <c r="AQ164" s="35"/>
      <c r="AR164" s="35"/>
      <c r="AS164" s="35"/>
      <c r="AT164" s="35"/>
      <c r="AU164" s="35"/>
      <c r="AV164" s="35"/>
      <c r="AW164" s="35"/>
    </row>
    <row r="165" spans="1:49" s="41" customFormat="1" ht="32.700000000000003" customHeight="1" x14ac:dyDescent="0.3">
      <c r="A165" s="27" t="str">
        <f t="shared" si="11"/>
        <v>GESTIONE DELLE ENTRATE DELLE SPESE E DEL PATRIMONIO</v>
      </c>
      <c r="B165" s="58" t="s">
        <v>58</v>
      </c>
      <c r="C165" s="54" t="s">
        <v>661</v>
      </c>
      <c r="D165" s="54" t="s">
        <v>662</v>
      </c>
      <c r="E165" s="26" t="s">
        <v>409</v>
      </c>
      <c r="F165" s="54" t="s">
        <v>663</v>
      </c>
      <c r="G165" s="27" t="s">
        <v>34</v>
      </c>
      <c r="H165" s="27" t="s">
        <v>78</v>
      </c>
      <c r="I165" s="27" t="s">
        <v>36</v>
      </c>
      <c r="J165" s="27" t="s">
        <v>63</v>
      </c>
      <c r="K165" s="27" t="s">
        <v>38</v>
      </c>
      <c r="L165" s="27" t="s">
        <v>39</v>
      </c>
      <c r="M165" s="27" t="s">
        <v>48</v>
      </c>
      <c r="N165" s="27" t="s">
        <v>65</v>
      </c>
      <c r="O165" s="27" t="s">
        <v>66</v>
      </c>
      <c r="P165" s="27" t="s">
        <v>67</v>
      </c>
      <c r="Q165" s="54" t="s">
        <v>134</v>
      </c>
      <c r="R165" s="27" t="s">
        <v>188</v>
      </c>
      <c r="S165" s="50"/>
      <c r="T165" s="51">
        <f>IFERROR(VLOOKUP(G165,[2]Punteggi!$A:$B,2,FALSE),"NR")</f>
        <v>2</v>
      </c>
      <c r="U165" s="51">
        <f>IFERROR(VLOOKUP(H165,[2]Punteggi!$A:$B,2,FALSE),"NR")</f>
        <v>1</v>
      </c>
      <c r="V165" s="51">
        <f>IFERROR(VLOOKUP(I165,[2]Punteggi!$A:$B,2,FALSE),"NR")</f>
        <v>2</v>
      </c>
      <c r="W165" s="51">
        <f>IFERROR(VLOOKUP(J165,[2]Punteggi!$A:$B,2,FALSE),"NR")</f>
        <v>1</v>
      </c>
      <c r="X165" s="51">
        <f>IFERROR(VLOOKUP(K165,[2]Punteggi!$A:$B,2,FALSE),"NR")</f>
        <v>1</v>
      </c>
      <c r="Y165" s="51">
        <f>IFERROR(VLOOKUP(L165,[2]Punteggi!$A:$B,2,FALSE),"NR")</f>
        <v>0</v>
      </c>
      <c r="Z165" s="51">
        <f>IFERROR(VLOOKUP(M165,[2]Punteggi!$A:$B,2,FALSE),"NR")</f>
        <v>5</v>
      </c>
      <c r="AA165" s="51">
        <f>IFERROR(VLOOKUP(N165,[2]Punteggi!$A:$B,2,FALSE),"NR")</f>
        <v>4</v>
      </c>
      <c r="AB165" s="51">
        <f>IFERROR(VLOOKUP(O165,[2]Punteggi!$A:$B,2,FALSE),"NR")</f>
        <v>5</v>
      </c>
      <c r="AC165" s="51">
        <f>IFERROR(VLOOKUP(P165,[2]Punteggi!$A:$B,2,FALSE),"NR")</f>
        <v>2</v>
      </c>
      <c r="AD165" s="52">
        <f t="shared" si="8"/>
        <v>1.5</v>
      </c>
      <c r="AE165" s="52">
        <f t="shared" si="9"/>
        <v>2.8333333333333335</v>
      </c>
      <c r="AF165" s="52">
        <f t="shared" si="10"/>
        <v>4.25</v>
      </c>
      <c r="AG165" s="35"/>
      <c r="AH165" s="35"/>
      <c r="AI165" s="35"/>
      <c r="AJ165" s="35"/>
      <c r="AK165" s="35"/>
      <c r="AL165" s="35"/>
      <c r="AM165" s="35"/>
      <c r="AN165" s="35"/>
      <c r="AO165" s="35"/>
      <c r="AP165" s="35"/>
      <c r="AQ165" s="35"/>
      <c r="AR165" s="35"/>
      <c r="AS165" s="35"/>
      <c r="AT165" s="35"/>
      <c r="AU165" s="35"/>
      <c r="AV165" s="35"/>
      <c r="AW165" s="35"/>
    </row>
    <row r="166" spans="1:49" s="41" customFormat="1" ht="32.700000000000003" customHeight="1" x14ac:dyDescent="0.3">
      <c r="A166" s="27" t="str">
        <f t="shared" si="11"/>
        <v>GESTIONE DELLE ENTRATE DELLE SPESE E DEL PATRIMONIO</v>
      </c>
      <c r="B166" s="58" t="s">
        <v>58</v>
      </c>
      <c r="C166" s="54" t="s">
        <v>664</v>
      </c>
      <c r="D166" s="54" t="s">
        <v>665</v>
      </c>
      <c r="E166" s="26" t="s">
        <v>409</v>
      </c>
      <c r="F166" s="54" t="s">
        <v>659</v>
      </c>
      <c r="G166" s="27" t="s">
        <v>34</v>
      </c>
      <c r="H166" s="27" t="s">
        <v>78</v>
      </c>
      <c r="I166" s="27" t="s">
        <v>36</v>
      </c>
      <c r="J166" s="27" t="s">
        <v>63</v>
      </c>
      <c r="K166" s="27" t="s">
        <v>38</v>
      </c>
      <c r="L166" s="27" t="s">
        <v>39</v>
      </c>
      <c r="M166" s="27" t="s">
        <v>48</v>
      </c>
      <c r="N166" s="27" t="s">
        <v>65</v>
      </c>
      <c r="O166" s="27" t="s">
        <v>66</v>
      </c>
      <c r="P166" s="27" t="s">
        <v>67</v>
      </c>
      <c r="Q166" s="54" t="s">
        <v>134</v>
      </c>
      <c r="R166" s="27" t="s">
        <v>188</v>
      </c>
      <c r="S166" s="50"/>
      <c r="T166" s="51">
        <f>IFERROR(VLOOKUP(G166,[2]Punteggi!$A:$B,2,FALSE),"NR")</f>
        <v>2</v>
      </c>
      <c r="U166" s="51">
        <f>IFERROR(VLOOKUP(H166,[2]Punteggi!$A:$B,2,FALSE),"NR")</f>
        <v>1</v>
      </c>
      <c r="V166" s="51">
        <f>IFERROR(VLOOKUP(I166,[2]Punteggi!$A:$B,2,FALSE),"NR")</f>
        <v>2</v>
      </c>
      <c r="W166" s="51">
        <f>IFERROR(VLOOKUP(J166,[2]Punteggi!$A:$B,2,FALSE),"NR")</f>
        <v>1</v>
      </c>
      <c r="X166" s="51">
        <f>IFERROR(VLOOKUP(K166,[2]Punteggi!$A:$B,2,FALSE),"NR")</f>
        <v>1</v>
      </c>
      <c r="Y166" s="51">
        <f>IFERROR(VLOOKUP(L166,[2]Punteggi!$A:$B,2,FALSE),"NR")</f>
        <v>0</v>
      </c>
      <c r="Z166" s="51">
        <f>IFERROR(VLOOKUP(M166,[2]Punteggi!$A:$B,2,FALSE),"NR")</f>
        <v>5</v>
      </c>
      <c r="AA166" s="51">
        <f>IFERROR(VLOOKUP(N166,[2]Punteggi!$A:$B,2,FALSE),"NR")</f>
        <v>4</v>
      </c>
      <c r="AB166" s="51">
        <f>IFERROR(VLOOKUP(O166,[2]Punteggi!$A:$B,2,FALSE),"NR")</f>
        <v>5</v>
      </c>
      <c r="AC166" s="51">
        <f>IFERROR(VLOOKUP(P166,[2]Punteggi!$A:$B,2,FALSE),"NR")</f>
        <v>2</v>
      </c>
      <c r="AD166" s="52">
        <f t="shared" si="8"/>
        <v>1.5</v>
      </c>
      <c r="AE166" s="52">
        <f t="shared" si="9"/>
        <v>2.8333333333333335</v>
      </c>
      <c r="AF166" s="52">
        <f t="shared" si="10"/>
        <v>4.25</v>
      </c>
      <c r="AG166" s="35"/>
      <c r="AH166" s="35"/>
      <c r="AI166" s="35"/>
      <c r="AJ166" s="35"/>
      <c r="AK166" s="35"/>
      <c r="AL166" s="35"/>
      <c r="AM166" s="35"/>
      <c r="AN166" s="35"/>
      <c r="AO166" s="35"/>
      <c r="AP166" s="35"/>
      <c r="AQ166" s="35"/>
      <c r="AR166" s="35"/>
      <c r="AS166" s="35"/>
      <c r="AT166" s="35"/>
      <c r="AU166" s="35"/>
      <c r="AV166" s="35"/>
      <c r="AW166" s="35"/>
    </row>
    <row r="167" spans="1:49" s="41" customFormat="1" ht="32.700000000000003" customHeight="1" x14ac:dyDescent="0.3">
      <c r="A167" s="27" t="str">
        <f t="shared" si="11"/>
        <v>GESTIONE DELLE ENTRATE DELLE SPESE E DEL PATRIMONIO</v>
      </c>
      <c r="B167" s="58" t="s">
        <v>58</v>
      </c>
      <c r="C167" s="54" t="s">
        <v>666</v>
      </c>
      <c r="D167" s="54" t="s">
        <v>667</v>
      </c>
      <c r="E167" s="54" t="s">
        <v>668</v>
      </c>
      <c r="F167" s="54" t="s">
        <v>669</v>
      </c>
      <c r="G167" s="27" t="s">
        <v>34</v>
      </c>
      <c r="H167" s="27" t="s">
        <v>78</v>
      </c>
      <c r="I167" s="27" t="s">
        <v>74</v>
      </c>
      <c r="J167" s="27" t="s">
        <v>63</v>
      </c>
      <c r="K167" s="27" t="s">
        <v>38</v>
      </c>
      <c r="L167" s="27" t="s">
        <v>39</v>
      </c>
      <c r="M167" s="27" t="s">
        <v>48</v>
      </c>
      <c r="N167" s="27" t="s">
        <v>362</v>
      </c>
      <c r="O167" s="27" t="s">
        <v>66</v>
      </c>
      <c r="P167" s="27" t="s">
        <v>67</v>
      </c>
      <c r="Q167" s="54" t="s">
        <v>670</v>
      </c>
      <c r="R167" s="27" t="s">
        <v>188</v>
      </c>
      <c r="S167" s="50"/>
      <c r="T167" s="51">
        <f>IFERROR(VLOOKUP(G167,[2]Punteggi!$A:$B,2,FALSE),"NR")</f>
        <v>2</v>
      </c>
      <c r="U167" s="51">
        <f>IFERROR(VLOOKUP(H167,[2]Punteggi!$A:$B,2,FALSE),"NR")</f>
        <v>1</v>
      </c>
      <c r="V167" s="51">
        <f>IFERROR(VLOOKUP(I167,[2]Punteggi!$A:$B,2,FALSE),"NR")</f>
        <v>5</v>
      </c>
      <c r="W167" s="51">
        <f>IFERROR(VLOOKUP(J167,[2]Punteggi!$A:$B,2,FALSE),"NR")</f>
        <v>1</v>
      </c>
      <c r="X167" s="51">
        <f>IFERROR(VLOOKUP(K167,[2]Punteggi!$A:$B,2,FALSE),"NR")</f>
        <v>1</v>
      </c>
      <c r="Y167" s="51">
        <f>IFERROR(VLOOKUP(L167,[2]Punteggi!$A:$B,2,FALSE),"NR")</f>
        <v>0</v>
      </c>
      <c r="Z167" s="51">
        <f>IFERROR(VLOOKUP(M167,[2]Punteggi!$A:$B,2,FALSE),"NR")</f>
        <v>5</v>
      </c>
      <c r="AA167" s="51">
        <f>IFERROR(VLOOKUP(N167,[2]Punteggi!$A:$B,2,FALSE),"NR")</f>
        <v>3</v>
      </c>
      <c r="AB167" s="51">
        <f>IFERROR(VLOOKUP(O167,[2]Punteggi!$A:$B,2,FALSE),"NR")</f>
        <v>5</v>
      </c>
      <c r="AC167" s="51">
        <f>IFERROR(VLOOKUP(P167,[2]Punteggi!$A:$B,2,FALSE),"NR")</f>
        <v>2</v>
      </c>
      <c r="AD167" s="52">
        <f t="shared" si="8"/>
        <v>1.25</v>
      </c>
      <c r="AE167" s="52">
        <f t="shared" si="9"/>
        <v>3.3333333333333335</v>
      </c>
      <c r="AF167" s="52">
        <f t="shared" si="10"/>
        <v>4.166666666666667</v>
      </c>
      <c r="AG167" s="35"/>
      <c r="AH167" s="35"/>
      <c r="AI167" s="35"/>
      <c r="AJ167" s="35"/>
      <c r="AK167" s="35"/>
      <c r="AL167" s="35"/>
      <c r="AM167" s="35"/>
      <c r="AN167" s="35"/>
      <c r="AO167" s="35"/>
      <c r="AP167" s="35"/>
      <c r="AQ167" s="35"/>
      <c r="AR167" s="35"/>
      <c r="AS167" s="35"/>
      <c r="AT167" s="35"/>
      <c r="AU167" s="35"/>
      <c r="AV167" s="35"/>
      <c r="AW167" s="35"/>
    </row>
    <row r="168" spans="1:49" s="41" customFormat="1" ht="32.700000000000003" customHeight="1" x14ac:dyDescent="0.3">
      <c r="A168" s="27" t="str">
        <f t="shared" si="11"/>
        <v>GESTIONE DELLE ENTRATE DELLE SPESE E DEL PATRIMONIO</v>
      </c>
      <c r="B168" s="58" t="s">
        <v>58</v>
      </c>
      <c r="C168" s="54" t="s">
        <v>666</v>
      </c>
      <c r="D168" s="54" t="s">
        <v>671</v>
      </c>
      <c r="E168" s="54" t="s">
        <v>668</v>
      </c>
      <c r="F168" s="54" t="s">
        <v>543</v>
      </c>
      <c r="G168" s="27" t="s">
        <v>34</v>
      </c>
      <c r="H168" s="27" t="s">
        <v>78</v>
      </c>
      <c r="I168" s="27" t="s">
        <v>74</v>
      </c>
      <c r="J168" s="27" t="s">
        <v>63</v>
      </c>
      <c r="K168" s="27" t="s">
        <v>38</v>
      </c>
      <c r="L168" s="27" t="s">
        <v>39</v>
      </c>
      <c r="M168" s="27" t="s">
        <v>48</v>
      </c>
      <c r="N168" s="27" t="s">
        <v>362</v>
      </c>
      <c r="O168" s="27" t="s">
        <v>66</v>
      </c>
      <c r="P168" s="27" t="s">
        <v>67</v>
      </c>
      <c r="Q168" s="54" t="s">
        <v>670</v>
      </c>
      <c r="R168" s="27" t="s">
        <v>188</v>
      </c>
      <c r="S168" s="50"/>
      <c r="T168" s="51">
        <f>IFERROR(VLOOKUP(G168,[2]Punteggi!$A:$B,2,FALSE),"NR")</f>
        <v>2</v>
      </c>
      <c r="U168" s="51">
        <f>IFERROR(VLOOKUP(H168,[2]Punteggi!$A:$B,2,FALSE),"NR")</f>
        <v>1</v>
      </c>
      <c r="V168" s="51">
        <f>IFERROR(VLOOKUP(I168,[2]Punteggi!$A:$B,2,FALSE),"NR")</f>
        <v>5</v>
      </c>
      <c r="W168" s="51">
        <f>IFERROR(VLOOKUP(J168,[2]Punteggi!$A:$B,2,FALSE),"NR")</f>
        <v>1</v>
      </c>
      <c r="X168" s="51">
        <f>IFERROR(VLOOKUP(K168,[2]Punteggi!$A:$B,2,FALSE),"NR")</f>
        <v>1</v>
      </c>
      <c r="Y168" s="51">
        <f>IFERROR(VLOOKUP(L168,[2]Punteggi!$A:$B,2,FALSE),"NR")</f>
        <v>0</v>
      </c>
      <c r="Z168" s="51">
        <f>IFERROR(VLOOKUP(M168,[2]Punteggi!$A:$B,2,FALSE),"NR")</f>
        <v>5</v>
      </c>
      <c r="AA168" s="51">
        <f>IFERROR(VLOOKUP(N168,[2]Punteggi!$A:$B,2,FALSE),"NR")</f>
        <v>3</v>
      </c>
      <c r="AB168" s="51">
        <f>IFERROR(VLOOKUP(O168,[2]Punteggi!$A:$B,2,FALSE),"NR")</f>
        <v>5</v>
      </c>
      <c r="AC168" s="51">
        <f>IFERROR(VLOOKUP(P168,[2]Punteggi!$A:$B,2,FALSE),"NR")</f>
        <v>2</v>
      </c>
      <c r="AD168" s="52">
        <f t="shared" si="8"/>
        <v>1.25</v>
      </c>
      <c r="AE168" s="52">
        <f t="shared" si="9"/>
        <v>3.3333333333333335</v>
      </c>
      <c r="AF168" s="52">
        <f t="shared" si="10"/>
        <v>4.166666666666667</v>
      </c>
      <c r="AG168" s="35"/>
      <c r="AH168" s="35"/>
      <c r="AI168" s="35"/>
      <c r="AJ168" s="35"/>
      <c r="AK168" s="35"/>
      <c r="AL168" s="35"/>
      <c r="AM168" s="35"/>
      <c r="AN168" s="35"/>
      <c r="AO168" s="35"/>
      <c r="AP168" s="35"/>
      <c r="AQ168" s="35"/>
      <c r="AR168" s="35"/>
      <c r="AS168" s="35"/>
      <c r="AT168" s="35"/>
      <c r="AU168" s="35"/>
      <c r="AV168" s="35"/>
      <c r="AW168" s="35"/>
    </row>
    <row r="169" spans="1:49" s="41" customFormat="1" ht="32.700000000000003" customHeight="1" x14ac:dyDescent="0.3">
      <c r="A169" s="27" t="str">
        <f t="shared" si="11"/>
        <v>GESTIONE DELLE ENTRATE DELLE SPESE E DEL PATRIMONIO</v>
      </c>
      <c r="B169" s="58" t="s">
        <v>58</v>
      </c>
      <c r="C169" s="54" t="s">
        <v>672</v>
      </c>
      <c r="D169" s="54" t="s">
        <v>673</v>
      </c>
      <c r="E169" s="54" t="s">
        <v>668</v>
      </c>
      <c r="F169" s="54" t="s">
        <v>674</v>
      </c>
      <c r="G169" s="27" t="s">
        <v>34</v>
      </c>
      <c r="H169" s="27" t="s">
        <v>78</v>
      </c>
      <c r="I169" s="27" t="s">
        <v>74</v>
      </c>
      <c r="J169" s="27" t="s">
        <v>63</v>
      </c>
      <c r="K169" s="27" t="s">
        <v>38</v>
      </c>
      <c r="L169" s="27" t="s">
        <v>39</v>
      </c>
      <c r="M169" s="27" t="s">
        <v>48</v>
      </c>
      <c r="N169" s="27" t="s">
        <v>362</v>
      </c>
      <c r="O169" s="27" t="s">
        <v>66</v>
      </c>
      <c r="P169" s="27" t="s">
        <v>67</v>
      </c>
      <c r="Q169" s="54" t="s">
        <v>187</v>
      </c>
      <c r="R169" s="27" t="s">
        <v>188</v>
      </c>
      <c r="S169" s="50"/>
      <c r="T169" s="51">
        <f>IFERROR(VLOOKUP(G169,[2]Punteggi!$A:$B,2,FALSE),"NR")</f>
        <v>2</v>
      </c>
      <c r="U169" s="51">
        <f>IFERROR(VLOOKUP(H169,[2]Punteggi!$A:$B,2,FALSE),"NR")</f>
        <v>1</v>
      </c>
      <c r="V169" s="51">
        <f>IFERROR(VLOOKUP(I169,[2]Punteggi!$A:$B,2,FALSE),"NR")</f>
        <v>5</v>
      </c>
      <c r="W169" s="51">
        <f>IFERROR(VLOOKUP(J169,[2]Punteggi!$A:$B,2,FALSE),"NR")</f>
        <v>1</v>
      </c>
      <c r="X169" s="51">
        <f>IFERROR(VLOOKUP(K169,[2]Punteggi!$A:$B,2,FALSE),"NR")</f>
        <v>1</v>
      </c>
      <c r="Y169" s="51">
        <f>IFERROR(VLOOKUP(L169,[2]Punteggi!$A:$B,2,FALSE),"NR")</f>
        <v>0</v>
      </c>
      <c r="Z169" s="51">
        <f>IFERROR(VLOOKUP(M169,[2]Punteggi!$A:$B,2,FALSE),"NR")</f>
        <v>5</v>
      </c>
      <c r="AA169" s="51">
        <f>IFERROR(VLOOKUP(N169,[2]Punteggi!$A:$B,2,FALSE),"NR")</f>
        <v>3</v>
      </c>
      <c r="AB169" s="51">
        <f>IFERROR(VLOOKUP(O169,[2]Punteggi!$A:$B,2,FALSE),"NR")</f>
        <v>5</v>
      </c>
      <c r="AC169" s="51">
        <f>IFERROR(VLOOKUP(P169,[2]Punteggi!$A:$B,2,FALSE),"NR")</f>
        <v>2</v>
      </c>
      <c r="AD169" s="52">
        <f t="shared" si="8"/>
        <v>1.25</v>
      </c>
      <c r="AE169" s="52">
        <f t="shared" si="9"/>
        <v>3.3333333333333335</v>
      </c>
      <c r="AF169" s="52">
        <f t="shared" si="10"/>
        <v>4.166666666666667</v>
      </c>
      <c r="AG169" s="35"/>
      <c r="AH169" s="35"/>
      <c r="AI169" s="35"/>
      <c r="AJ169" s="35"/>
      <c r="AK169" s="35"/>
      <c r="AL169" s="35"/>
      <c r="AM169" s="35"/>
      <c r="AN169" s="35"/>
      <c r="AO169" s="35"/>
      <c r="AP169" s="35"/>
      <c r="AQ169" s="35"/>
      <c r="AR169" s="35"/>
      <c r="AS169" s="35"/>
      <c r="AT169" s="35"/>
      <c r="AU169" s="35"/>
      <c r="AV169" s="35"/>
      <c r="AW169" s="35"/>
    </row>
    <row r="170" spans="1:49" s="41" customFormat="1" ht="32.700000000000003" customHeight="1" x14ac:dyDescent="0.3">
      <c r="A170" s="27" t="str">
        <f t="shared" si="11"/>
        <v>GESTIONE DELLE ENTRATE DELLE SPESE E DEL PATRIMONIO</v>
      </c>
      <c r="B170" s="58" t="s">
        <v>58</v>
      </c>
      <c r="C170" s="54" t="s">
        <v>675</v>
      </c>
      <c r="D170" s="54" t="s">
        <v>676</v>
      </c>
      <c r="E170" s="54" t="s">
        <v>668</v>
      </c>
      <c r="F170" s="54" t="s">
        <v>669</v>
      </c>
      <c r="G170" s="27" t="s">
        <v>34</v>
      </c>
      <c r="H170" s="27" t="s">
        <v>78</v>
      </c>
      <c r="I170" s="27" t="s">
        <v>74</v>
      </c>
      <c r="J170" s="27" t="s">
        <v>63</v>
      </c>
      <c r="K170" s="27" t="s">
        <v>38</v>
      </c>
      <c r="L170" s="27" t="s">
        <v>39</v>
      </c>
      <c r="M170" s="27" t="s">
        <v>48</v>
      </c>
      <c r="N170" s="27" t="s">
        <v>362</v>
      </c>
      <c r="O170" s="27" t="s">
        <v>66</v>
      </c>
      <c r="P170" s="27" t="s">
        <v>67</v>
      </c>
      <c r="Q170" s="54" t="s">
        <v>670</v>
      </c>
      <c r="R170" s="27" t="s">
        <v>188</v>
      </c>
      <c r="S170" s="50"/>
      <c r="T170" s="51">
        <f>IFERROR(VLOOKUP(G170,[2]Punteggi!$A:$B,2,FALSE),"NR")</f>
        <v>2</v>
      </c>
      <c r="U170" s="51">
        <f>IFERROR(VLOOKUP(H170,[2]Punteggi!$A:$B,2,FALSE),"NR")</f>
        <v>1</v>
      </c>
      <c r="V170" s="51">
        <f>IFERROR(VLOOKUP(I170,[2]Punteggi!$A:$B,2,FALSE),"NR")</f>
        <v>5</v>
      </c>
      <c r="W170" s="51">
        <f>IFERROR(VLOOKUP(J170,[2]Punteggi!$A:$B,2,FALSE),"NR")</f>
        <v>1</v>
      </c>
      <c r="X170" s="51">
        <f>IFERROR(VLOOKUP(K170,[2]Punteggi!$A:$B,2,FALSE),"NR")</f>
        <v>1</v>
      </c>
      <c r="Y170" s="51">
        <f>IFERROR(VLOOKUP(L170,[2]Punteggi!$A:$B,2,FALSE),"NR")</f>
        <v>0</v>
      </c>
      <c r="Z170" s="51">
        <f>IFERROR(VLOOKUP(M170,[2]Punteggi!$A:$B,2,FALSE),"NR")</f>
        <v>5</v>
      </c>
      <c r="AA170" s="51">
        <f>IFERROR(VLOOKUP(N170,[2]Punteggi!$A:$B,2,FALSE),"NR")</f>
        <v>3</v>
      </c>
      <c r="AB170" s="51">
        <f>IFERROR(VLOOKUP(O170,[2]Punteggi!$A:$B,2,FALSE),"NR")</f>
        <v>5</v>
      </c>
      <c r="AC170" s="51">
        <f>IFERROR(VLOOKUP(P170,[2]Punteggi!$A:$B,2,FALSE),"NR")</f>
        <v>2</v>
      </c>
      <c r="AD170" s="52">
        <f t="shared" si="8"/>
        <v>1.25</v>
      </c>
      <c r="AE170" s="52">
        <f t="shared" si="9"/>
        <v>3.3333333333333335</v>
      </c>
      <c r="AF170" s="52">
        <f t="shared" si="10"/>
        <v>4.166666666666667</v>
      </c>
      <c r="AG170" s="35"/>
      <c r="AH170" s="35"/>
      <c r="AI170" s="35"/>
      <c r="AJ170" s="35"/>
      <c r="AK170" s="35"/>
      <c r="AL170" s="35"/>
      <c r="AM170" s="35"/>
      <c r="AN170" s="35"/>
      <c r="AO170" s="35"/>
      <c r="AP170" s="35"/>
      <c r="AQ170" s="35"/>
      <c r="AR170" s="35"/>
      <c r="AS170" s="35"/>
      <c r="AT170" s="35"/>
      <c r="AU170" s="35"/>
      <c r="AV170" s="35"/>
      <c r="AW170" s="35"/>
    </row>
    <row r="171" spans="1:49" s="41" customFormat="1" ht="32.700000000000003" customHeight="1" x14ac:dyDescent="0.3">
      <c r="A171" s="27" t="str">
        <f t="shared" si="11"/>
        <v>GESTIONE DELLE ENTRATE DELLE SPESE E DEL PATRIMONIO</v>
      </c>
      <c r="B171" s="58" t="s">
        <v>58</v>
      </c>
      <c r="C171" s="54" t="s">
        <v>677</v>
      </c>
      <c r="D171" s="54" t="s">
        <v>678</v>
      </c>
      <c r="E171" s="54" t="s">
        <v>668</v>
      </c>
      <c r="F171" s="54" t="s">
        <v>669</v>
      </c>
      <c r="G171" s="27" t="s">
        <v>34</v>
      </c>
      <c r="H171" s="27" t="s">
        <v>78</v>
      </c>
      <c r="I171" s="27" t="s">
        <v>74</v>
      </c>
      <c r="J171" s="27" t="s">
        <v>63</v>
      </c>
      <c r="K171" s="27" t="s">
        <v>38</v>
      </c>
      <c r="L171" s="27" t="s">
        <v>39</v>
      </c>
      <c r="M171" s="27" t="s">
        <v>48</v>
      </c>
      <c r="N171" s="27" t="s">
        <v>362</v>
      </c>
      <c r="O171" s="27" t="s">
        <v>66</v>
      </c>
      <c r="P171" s="27" t="s">
        <v>67</v>
      </c>
      <c r="Q171" s="54" t="s">
        <v>670</v>
      </c>
      <c r="R171" s="27" t="s">
        <v>188</v>
      </c>
      <c r="S171" s="50"/>
      <c r="T171" s="51">
        <f>IFERROR(VLOOKUP(G171,[2]Punteggi!$A:$B,2,FALSE),"NR")</f>
        <v>2</v>
      </c>
      <c r="U171" s="51">
        <f>IFERROR(VLOOKUP(H171,[2]Punteggi!$A:$B,2,FALSE),"NR")</f>
        <v>1</v>
      </c>
      <c r="V171" s="51">
        <f>IFERROR(VLOOKUP(I171,[2]Punteggi!$A:$B,2,FALSE),"NR")</f>
        <v>5</v>
      </c>
      <c r="W171" s="51">
        <f>IFERROR(VLOOKUP(J171,[2]Punteggi!$A:$B,2,FALSE),"NR")</f>
        <v>1</v>
      </c>
      <c r="X171" s="51">
        <f>IFERROR(VLOOKUP(K171,[2]Punteggi!$A:$B,2,FALSE),"NR")</f>
        <v>1</v>
      </c>
      <c r="Y171" s="51">
        <f>IFERROR(VLOOKUP(L171,[2]Punteggi!$A:$B,2,FALSE),"NR")</f>
        <v>0</v>
      </c>
      <c r="Z171" s="51">
        <f>IFERROR(VLOOKUP(M171,[2]Punteggi!$A:$B,2,FALSE),"NR")</f>
        <v>5</v>
      </c>
      <c r="AA171" s="51">
        <f>IFERROR(VLOOKUP(N171,[2]Punteggi!$A:$B,2,FALSE),"NR")</f>
        <v>3</v>
      </c>
      <c r="AB171" s="51">
        <f>IFERROR(VLOOKUP(O171,[2]Punteggi!$A:$B,2,FALSE),"NR")</f>
        <v>5</v>
      </c>
      <c r="AC171" s="51">
        <f>IFERROR(VLOOKUP(P171,[2]Punteggi!$A:$B,2,FALSE),"NR")</f>
        <v>2</v>
      </c>
      <c r="AD171" s="52">
        <f t="shared" si="8"/>
        <v>1.25</v>
      </c>
      <c r="AE171" s="52">
        <f t="shared" si="9"/>
        <v>3.3333333333333335</v>
      </c>
      <c r="AF171" s="52">
        <f t="shared" si="10"/>
        <v>4.166666666666667</v>
      </c>
      <c r="AG171" s="35"/>
      <c r="AH171" s="35"/>
      <c r="AI171" s="35"/>
      <c r="AJ171" s="35"/>
      <c r="AK171" s="35"/>
      <c r="AL171" s="35"/>
      <c r="AM171" s="35"/>
      <c r="AN171" s="35"/>
      <c r="AO171" s="35"/>
      <c r="AP171" s="35"/>
      <c r="AQ171" s="35"/>
      <c r="AR171" s="35"/>
      <c r="AS171" s="35"/>
      <c r="AT171" s="35"/>
      <c r="AU171" s="35"/>
      <c r="AV171" s="35"/>
      <c r="AW171" s="35"/>
    </row>
    <row r="172" spans="1:49" s="41" customFormat="1" ht="32.700000000000003" customHeight="1" x14ac:dyDescent="0.3">
      <c r="A172" s="27" t="str">
        <f t="shared" si="11"/>
        <v>GESTIONE DELLE ENTRATE DELLE SPESE E DEL PATRIMONIO</v>
      </c>
      <c r="B172" s="58" t="s">
        <v>58</v>
      </c>
      <c r="C172" s="54" t="s">
        <v>679</v>
      </c>
      <c r="D172" s="54" t="s">
        <v>680</v>
      </c>
      <c r="E172" s="54" t="s">
        <v>668</v>
      </c>
      <c r="F172" s="54" t="s">
        <v>674</v>
      </c>
      <c r="G172" s="27" t="s">
        <v>34</v>
      </c>
      <c r="H172" s="27" t="s">
        <v>78</v>
      </c>
      <c r="I172" s="27" t="s">
        <v>74</v>
      </c>
      <c r="J172" s="27" t="s">
        <v>63</v>
      </c>
      <c r="K172" s="27" t="s">
        <v>38</v>
      </c>
      <c r="L172" s="27" t="s">
        <v>39</v>
      </c>
      <c r="M172" s="27" t="s">
        <v>48</v>
      </c>
      <c r="N172" s="27" t="s">
        <v>362</v>
      </c>
      <c r="O172" s="27" t="s">
        <v>66</v>
      </c>
      <c r="P172" s="27" t="s">
        <v>67</v>
      </c>
      <c r="Q172" s="54" t="s">
        <v>187</v>
      </c>
      <c r="R172" s="27" t="s">
        <v>188</v>
      </c>
      <c r="S172" s="50"/>
      <c r="T172" s="51">
        <f>IFERROR(VLOOKUP(G172,[2]Punteggi!$A:$B,2,FALSE),"NR")</f>
        <v>2</v>
      </c>
      <c r="U172" s="51">
        <f>IFERROR(VLOOKUP(H172,[2]Punteggi!$A:$B,2,FALSE),"NR")</f>
        <v>1</v>
      </c>
      <c r="V172" s="51">
        <f>IFERROR(VLOOKUP(I172,[2]Punteggi!$A:$B,2,FALSE),"NR")</f>
        <v>5</v>
      </c>
      <c r="W172" s="51">
        <f>IFERROR(VLOOKUP(J172,[2]Punteggi!$A:$B,2,FALSE),"NR")</f>
        <v>1</v>
      </c>
      <c r="X172" s="51">
        <f>IFERROR(VLOOKUP(K172,[2]Punteggi!$A:$B,2,FALSE),"NR")</f>
        <v>1</v>
      </c>
      <c r="Y172" s="51">
        <f>IFERROR(VLOOKUP(L172,[2]Punteggi!$A:$B,2,FALSE),"NR")</f>
        <v>0</v>
      </c>
      <c r="Z172" s="51">
        <f>IFERROR(VLOOKUP(M172,[2]Punteggi!$A:$B,2,FALSE),"NR")</f>
        <v>5</v>
      </c>
      <c r="AA172" s="51">
        <f>IFERROR(VLOOKUP(N172,[2]Punteggi!$A:$B,2,FALSE),"NR")</f>
        <v>3</v>
      </c>
      <c r="AB172" s="51">
        <f>IFERROR(VLOOKUP(O172,[2]Punteggi!$A:$B,2,FALSE),"NR")</f>
        <v>5</v>
      </c>
      <c r="AC172" s="51">
        <f>IFERROR(VLOOKUP(P172,[2]Punteggi!$A:$B,2,FALSE),"NR")</f>
        <v>2</v>
      </c>
      <c r="AD172" s="52">
        <f t="shared" si="8"/>
        <v>1.25</v>
      </c>
      <c r="AE172" s="52">
        <f t="shared" si="9"/>
        <v>3.3333333333333335</v>
      </c>
      <c r="AF172" s="52">
        <f t="shared" si="10"/>
        <v>4.166666666666667</v>
      </c>
      <c r="AG172" s="35"/>
      <c r="AH172" s="35"/>
      <c r="AI172" s="35"/>
      <c r="AJ172" s="35"/>
      <c r="AK172" s="35"/>
      <c r="AL172" s="35"/>
      <c r="AM172" s="35"/>
      <c r="AN172" s="35"/>
      <c r="AO172" s="35"/>
      <c r="AP172" s="35"/>
      <c r="AQ172" s="35"/>
      <c r="AR172" s="35"/>
      <c r="AS172" s="35"/>
      <c r="AT172" s="35"/>
      <c r="AU172" s="35"/>
      <c r="AV172" s="35"/>
      <c r="AW172" s="35"/>
    </row>
    <row r="173" spans="1:49" s="41" customFormat="1" ht="32.700000000000003" customHeight="1" x14ac:dyDescent="0.3">
      <c r="A173" s="27" t="str">
        <f t="shared" si="11"/>
        <v>GESTIONE DELLE ENTRATE DELLE SPESE E DEL PATRIMONIO</v>
      </c>
      <c r="B173" s="58" t="s">
        <v>58</v>
      </c>
      <c r="C173" s="54" t="s">
        <v>607</v>
      </c>
      <c r="D173" s="54" t="s">
        <v>681</v>
      </c>
      <c r="E173" s="54" t="s">
        <v>682</v>
      </c>
      <c r="F173" s="54" t="s">
        <v>543</v>
      </c>
      <c r="G173" s="27" t="s">
        <v>34</v>
      </c>
      <c r="H173" s="27" t="s">
        <v>78</v>
      </c>
      <c r="I173" s="27" t="s">
        <v>74</v>
      </c>
      <c r="J173" s="27" t="s">
        <v>63</v>
      </c>
      <c r="K173" s="27" t="s">
        <v>38</v>
      </c>
      <c r="L173" s="27" t="s">
        <v>39</v>
      </c>
      <c r="M173" s="27" t="s">
        <v>48</v>
      </c>
      <c r="N173" s="27" t="s">
        <v>362</v>
      </c>
      <c r="O173" s="27" t="s">
        <v>66</v>
      </c>
      <c r="P173" s="27" t="s">
        <v>67</v>
      </c>
      <c r="Q173" s="54" t="s">
        <v>683</v>
      </c>
      <c r="R173" s="27" t="s">
        <v>188</v>
      </c>
      <c r="S173" s="50"/>
      <c r="T173" s="51">
        <f>IFERROR(VLOOKUP(G173,[2]Punteggi!$A:$B,2,FALSE),"NR")</f>
        <v>2</v>
      </c>
      <c r="U173" s="51">
        <f>IFERROR(VLOOKUP(H173,[2]Punteggi!$A:$B,2,FALSE),"NR")</f>
        <v>1</v>
      </c>
      <c r="V173" s="51">
        <f>IFERROR(VLOOKUP(I173,[2]Punteggi!$A:$B,2,FALSE),"NR")</f>
        <v>5</v>
      </c>
      <c r="W173" s="51">
        <f>IFERROR(VLOOKUP(J173,[2]Punteggi!$A:$B,2,FALSE),"NR")</f>
        <v>1</v>
      </c>
      <c r="X173" s="51">
        <f>IFERROR(VLOOKUP(K173,[2]Punteggi!$A:$B,2,FALSE),"NR")</f>
        <v>1</v>
      </c>
      <c r="Y173" s="51">
        <f>IFERROR(VLOOKUP(L173,[2]Punteggi!$A:$B,2,FALSE),"NR")</f>
        <v>0</v>
      </c>
      <c r="Z173" s="51">
        <f>IFERROR(VLOOKUP(M173,[2]Punteggi!$A:$B,2,FALSE),"NR")</f>
        <v>5</v>
      </c>
      <c r="AA173" s="51">
        <f>IFERROR(VLOOKUP(N173,[2]Punteggi!$A:$B,2,FALSE),"NR")</f>
        <v>3</v>
      </c>
      <c r="AB173" s="51">
        <f>IFERROR(VLOOKUP(O173,[2]Punteggi!$A:$B,2,FALSE),"NR")</f>
        <v>5</v>
      </c>
      <c r="AC173" s="51">
        <f>IFERROR(VLOOKUP(P173,[2]Punteggi!$A:$B,2,FALSE),"NR")</f>
        <v>2</v>
      </c>
      <c r="AD173" s="52">
        <f t="shared" si="8"/>
        <v>1.25</v>
      </c>
      <c r="AE173" s="52">
        <f t="shared" si="9"/>
        <v>3.3333333333333335</v>
      </c>
      <c r="AF173" s="52">
        <f t="shared" si="10"/>
        <v>4.166666666666667</v>
      </c>
      <c r="AG173" s="35"/>
      <c r="AH173" s="35"/>
      <c r="AI173" s="35"/>
      <c r="AJ173" s="35"/>
      <c r="AK173" s="35"/>
      <c r="AL173" s="35"/>
      <c r="AM173" s="35"/>
      <c r="AN173" s="35"/>
      <c r="AO173" s="35"/>
      <c r="AP173" s="35"/>
      <c r="AQ173" s="35"/>
      <c r="AR173" s="35"/>
      <c r="AS173" s="35"/>
      <c r="AT173" s="35"/>
      <c r="AU173" s="35"/>
      <c r="AV173" s="35"/>
      <c r="AW173" s="35"/>
    </row>
    <row r="174" spans="1:49" s="41" customFormat="1" ht="32.700000000000003" customHeight="1" x14ac:dyDescent="0.3">
      <c r="A174" s="27" t="str">
        <f t="shared" si="11"/>
        <v>GESTIONE DEL PERSONALE</v>
      </c>
      <c r="B174" s="54" t="s">
        <v>44</v>
      </c>
      <c r="C174" s="54" t="s">
        <v>684</v>
      </c>
      <c r="D174" s="54" t="s">
        <v>473</v>
      </c>
      <c r="E174" s="54" t="s">
        <v>54</v>
      </c>
      <c r="F174" s="54" t="s">
        <v>685</v>
      </c>
      <c r="G174" s="27" t="s">
        <v>34</v>
      </c>
      <c r="H174" s="27" t="s">
        <v>35</v>
      </c>
      <c r="I174" s="27" t="s">
        <v>36</v>
      </c>
      <c r="J174" s="27" t="s">
        <v>63</v>
      </c>
      <c r="K174" s="27" t="s">
        <v>38</v>
      </c>
      <c r="L174" s="27" t="s">
        <v>39</v>
      </c>
      <c r="M174" s="27" t="s">
        <v>64</v>
      </c>
      <c r="N174" s="27" t="s">
        <v>65</v>
      </c>
      <c r="O174" s="27" t="s">
        <v>41</v>
      </c>
      <c r="P174" s="27" t="s">
        <v>67</v>
      </c>
      <c r="Q174" s="54" t="s">
        <v>686</v>
      </c>
      <c r="R174" s="27" t="s">
        <v>188</v>
      </c>
      <c r="S174" s="27"/>
      <c r="T174" s="51">
        <f>IFERROR(VLOOKUP(G174,[2]Punteggi!$A:$B,2,FALSE),"NR")</f>
        <v>2</v>
      </c>
      <c r="U174" s="51">
        <f>IFERROR(VLOOKUP(H174,[2]Punteggi!$A:$B,2,FALSE),"NR")</f>
        <v>5</v>
      </c>
      <c r="V174" s="51">
        <f>IFERROR(VLOOKUP(I174,[2]Punteggi!$A:$B,2,FALSE),"NR")</f>
        <v>2</v>
      </c>
      <c r="W174" s="51">
        <f>IFERROR(VLOOKUP(J174,[2]Punteggi!$A:$B,2,FALSE),"NR")</f>
        <v>1</v>
      </c>
      <c r="X174" s="51">
        <f>IFERROR(VLOOKUP(K174,[2]Punteggi!$A:$B,2,FALSE),"NR")</f>
        <v>1</v>
      </c>
      <c r="Y174" s="51">
        <f>IFERROR(VLOOKUP(L174,[2]Punteggi!$A:$B,2,FALSE),"NR")</f>
        <v>0</v>
      </c>
      <c r="Z174" s="51">
        <f>IFERROR(VLOOKUP(M174,[2]Punteggi!$A:$B,2,FALSE),"NR")</f>
        <v>3</v>
      </c>
      <c r="AA174" s="51">
        <f>IFERROR(VLOOKUP(N174,[2]Punteggi!$A:$B,2,FALSE),"NR")</f>
        <v>4</v>
      </c>
      <c r="AB174" s="51">
        <f>IFERROR(VLOOKUP(O174,[2]Punteggi!$A:$B,2,FALSE),"NR")</f>
        <v>1</v>
      </c>
      <c r="AC174" s="51">
        <f>IFERROR(VLOOKUP(P174,[2]Punteggi!$A:$B,2,FALSE),"NR")</f>
        <v>2</v>
      </c>
      <c r="AD174" s="52">
        <f t="shared" si="8"/>
        <v>2.5</v>
      </c>
      <c r="AE174" s="52">
        <f t="shared" si="9"/>
        <v>1.8333333333333333</v>
      </c>
      <c r="AF174" s="52">
        <f t="shared" si="10"/>
        <v>4.583333333333333</v>
      </c>
      <c r="AG174" s="35"/>
      <c r="AH174" s="35"/>
      <c r="AI174" s="35"/>
      <c r="AJ174" s="35"/>
      <c r="AK174" s="35"/>
      <c r="AL174" s="35"/>
      <c r="AM174" s="35"/>
      <c r="AN174" s="35"/>
      <c r="AO174" s="35"/>
      <c r="AP174" s="35"/>
      <c r="AQ174" s="35"/>
      <c r="AR174" s="35"/>
      <c r="AS174" s="35"/>
      <c r="AT174" s="35"/>
      <c r="AU174" s="35"/>
      <c r="AV174" s="35"/>
      <c r="AW174" s="35"/>
    </row>
    <row r="175" spans="1:49" s="41" customFormat="1" ht="32.700000000000003" customHeight="1" x14ac:dyDescent="0.3">
      <c r="A175" s="27" t="str">
        <f t="shared" si="11"/>
        <v>GESTIONE DEL PERSONALE</v>
      </c>
      <c r="B175" s="58" t="s">
        <v>44</v>
      </c>
      <c r="C175" s="54" t="s">
        <v>687</v>
      </c>
      <c r="D175" s="55" t="s">
        <v>688</v>
      </c>
      <c r="E175" s="54" t="s">
        <v>54</v>
      </c>
      <c r="F175" s="54" t="s">
        <v>375</v>
      </c>
      <c r="G175" s="27" t="s">
        <v>34</v>
      </c>
      <c r="H175" s="27" t="s">
        <v>35</v>
      </c>
      <c r="I175" s="27" t="s">
        <v>36</v>
      </c>
      <c r="J175" s="27" t="s">
        <v>63</v>
      </c>
      <c r="K175" s="27" t="s">
        <v>38</v>
      </c>
      <c r="L175" s="27" t="s">
        <v>39</v>
      </c>
      <c r="M175" s="27" t="s">
        <v>298</v>
      </c>
      <c r="N175" s="27" t="s">
        <v>40</v>
      </c>
      <c r="O175" s="27" t="s">
        <v>41</v>
      </c>
      <c r="P175" s="27" t="s">
        <v>67</v>
      </c>
      <c r="Q175" s="54" t="s">
        <v>95</v>
      </c>
      <c r="R175" s="27" t="s">
        <v>188</v>
      </c>
      <c r="S175" s="27"/>
      <c r="T175" s="51">
        <f>IFERROR(VLOOKUP(G175,[2]Punteggi!$A:$B,2,FALSE),"NR")</f>
        <v>2</v>
      </c>
      <c r="U175" s="51">
        <f>IFERROR(VLOOKUP(H175,[2]Punteggi!$A:$B,2,FALSE),"NR")</f>
        <v>5</v>
      </c>
      <c r="V175" s="51">
        <f>IFERROR(VLOOKUP(I175,[2]Punteggi!$A:$B,2,FALSE),"NR")</f>
        <v>2</v>
      </c>
      <c r="W175" s="51">
        <f>IFERROR(VLOOKUP(J175,[2]Punteggi!$A:$B,2,FALSE),"NR")</f>
        <v>1</v>
      </c>
      <c r="X175" s="51">
        <f>IFERROR(VLOOKUP(K175,[2]Punteggi!$A:$B,2,FALSE),"NR")</f>
        <v>1</v>
      </c>
      <c r="Y175" s="51">
        <f>IFERROR(VLOOKUP(L175,[2]Punteggi!$A:$B,2,FALSE),"NR")</f>
        <v>0</v>
      </c>
      <c r="Z175" s="51">
        <f>IFERROR(VLOOKUP(M175,[2]Punteggi!$A:$B,2,FALSE),"NR")</f>
        <v>1</v>
      </c>
      <c r="AA175" s="51">
        <f>IFERROR(VLOOKUP(N175,[2]Punteggi!$A:$B,2,FALSE),"NR")</f>
        <v>5</v>
      </c>
      <c r="AB175" s="51">
        <f>IFERROR(VLOOKUP(O175,[2]Punteggi!$A:$B,2,FALSE),"NR")</f>
        <v>1</v>
      </c>
      <c r="AC175" s="51">
        <f>IFERROR(VLOOKUP(P175,[2]Punteggi!$A:$B,2,FALSE),"NR")</f>
        <v>2</v>
      </c>
      <c r="AD175" s="52">
        <f t="shared" si="8"/>
        <v>2.75</v>
      </c>
      <c r="AE175" s="52">
        <f t="shared" si="9"/>
        <v>1.5</v>
      </c>
      <c r="AF175" s="52">
        <f t="shared" si="10"/>
        <v>4.125</v>
      </c>
      <c r="AG175" s="35"/>
      <c r="AH175" s="35"/>
      <c r="AI175" s="35"/>
      <c r="AJ175" s="35"/>
      <c r="AK175" s="35"/>
      <c r="AL175" s="35"/>
      <c r="AM175" s="35"/>
      <c r="AN175" s="35"/>
      <c r="AO175" s="35"/>
      <c r="AP175" s="35"/>
      <c r="AQ175" s="35"/>
      <c r="AR175" s="35"/>
      <c r="AS175" s="35"/>
      <c r="AT175" s="35"/>
      <c r="AU175" s="35"/>
      <c r="AV175" s="35"/>
      <c r="AW175" s="35"/>
    </row>
    <row r="176" spans="1:49" s="41" customFormat="1" ht="32.700000000000003" customHeight="1" x14ac:dyDescent="0.3">
      <c r="A176" s="27" t="str">
        <f t="shared" si="11"/>
        <v>GESTIONE DELLE ENTRATE DELLE SPESE E DEL PATRIMONIO</v>
      </c>
      <c r="B176" s="58" t="s">
        <v>58</v>
      </c>
      <c r="C176" s="54" t="s">
        <v>689</v>
      </c>
      <c r="D176" s="55" t="s">
        <v>690</v>
      </c>
      <c r="E176" s="54" t="s">
        <v>54</v>
      </c>
      <c r="F176" s="54" t="s">
        <v>691</v>
      </c>
      <c r="G176" s="27" t="s">
        <v>34</v>
      </c>
      <c r="H176" s="27" t="s">
        <v>73</v>
      </c>
      <c r="I176" s="27" t="s">
        <v>36</v>
      </c>
      <c r="J176" s="27" t="s">
        <v>63</v>
      </c>
      <c r="K176" s="27" t="s">
        <v>38</v>
      </c>
      <c r="L176" s="27" t="s">
        <v>39</v>
      </c>
      <c r="M176" s="27" t="s">
        <v>64</v>
      </c>
      <c r="N176" s="27" t="s">
        <v>40</v>
      </c>
      <c r="O176" s="27" t="s">
        <v>41</v>
      </c>
      <c r="P176" s="27" t="s">
        <v>67</v>
      </c>
      <c r="Q176" s="54" t="s">
        <v>692</v>
      </c>
      <c r="R176" s="27" t="s">
        <v>188</v>
      </c>
      <c r="S176" s="27"/>
      <c r="T176" s="51">
        <f>IFERROR(VLOOKUP(G176,[2]Punteggi!$A:$B,2,FALSE),"NR")</f>
        <v>2</v>
      </c>
      <c r="U176" s="51">
        <f>IFERROR(VLOOKUP(H176,[2]Punteggi!$A:$B,2,FALSE),"NR")</f>
        <v>3</v>
      </c>
      <c r="V176" s="51">
        <f>IFERROR(VLOOKUP(I176,[2]Punteggi!$A:$B,2,FALSE),"NR")</f>
        <v>2</v>
      </c>
      <c r="W176" s="51">
        <f>IFERROR(VLOOKUP(J176,[2]Punteggi!$A:$B,2,FALSE),"NR")</f>
        <v>1</v>
      </c>
      <c r="X176" s="51">
        <f>IFERROR(VLOOKUP(K176,[2]Punteggi!$A:$B,2,FALSE),"NR")</f>
        <v>1</v>
      </c>
      <c r="Y176" s="51">
        <f>IFERROR(VLOOKUP(L176,[2]Punteggi!$A:$B,2,FALSE),"NR")</f>
        <v>0</v>
      </c>
      <c r="Z176" s="51">
        <f>IFERROR(VLOOKUP(M176,[2]Punteggi!$A:$B,2,FALSE),"NR")</f>
        <v>3</v>
      </c>
      <c r="AA176" s="51">
        <f>IFERROR(VLOOKUP(N176,[2]Punteggi!$A:$B,2,FALSE),"NR")</f>
        <v>5</v>
      </c>
      <c r="AB176" s="51">
        <f>IFERROR(VLOOKUP(O176,[2]Punteggi!$A:$B,2,FALSE),"NR")</f>
        <v>1</v>
      </c>
      <c r="AC176" s="51">
        <f>IFERROR(VLOOKUP(P176,[2]Punteggi!$A:$B,2,FALSE),"NR")</f>
        <v>2</v>
      </c>
      <c r="AD176" s="52">
        <f t="shared" si="8"/>
        <v>2.25</v>
      </c>
      <c r="AE176" s="52">
        <f t="shared" si="9"/>
        <v>1.8333333333333333</v>
      </c>
      <c r="AF176" s="52">
        <f t="shared" si="10"/>
        <v>4.125</v>
      </c>
      <c r="AG176" s="35"/>
      <c r="AH176" s="35"/>
      <c r="AI176" s="35"/>
      <c r="AJ176" s="35"/>
      <c r="AK176" s="35"/>
      <c r="AL176" s="35"/>
      <c r="AM176" s="35"/>
      <c r="AN176" s="35"/>
      <c r="AO176" s="35"/>
      <c r="AP176" s="35"/>
      <c r="AQ176" s="35"/>
      <c r="AR176" s="35"/>
      <c r="AS176" s="35"/>
      <c r="AT176" s="35"/>
      <c r="AU176" s="35"/>
      <c r="AV176" s="35"/>
      <c r="AW176" s="35"/>
    </row>
    <row r="177" spans="1:49" s="41" customFormat="1" ht="32.700000000000003" customHeight="1" x14ac:dyDescent="0.3">
      <c r="A177" s="27" t="str">
        <f t="shared" si="11"/>
        <v>GESTIONE DELLE ENTRATE DELLE SPESE E DEL PATRIMONIO</v>
      </c>
      <c r="B177" s="58" t="s">
        <v>58</v>
      </c>
      <c r="C177" s="54" t="s">
        <v>693</v>
      </c>
      <c r="D177" s="55" t="s">
        <v>694</v>
      </c>
      <c r="E177" s="54" t="s">
        <v>54</v>
      </c>
      <c r="F177" s="54" t="s">
        <v>356</v>
      </c>
      <c r="G177" s="27" t="s">
        <v>34</v>
      </c>
      <c r="H177" s="27" t="s">
        <v>78</v>
      </c>
      <c r="I177" s="27" t="s">
        <v>74</v>
      </c>
      <c r="J177" s="27" t="s">
        <v>63</v>
      </c>
      <c r="K177" s="27" t="s">
        <v>38</v>
      </c>
      <c r="L177" s="27" t="s">
        <v>39</v>
      </c>
      <c r="M177" s="27" t="s">
        <v>64</v>
      </c>
      <c r="N177" s="27" t="s">
        <v>40</v>
      </c>
      <c r="O177" s="27" t="s">
        <v>41</v>
      </c>
      <c r="P177" s="27" t="s">
        <v>67</v>
      </c>
      <c r="Q177" s="54" t="s">
        <v>695</v>
      </c>
      <c r="R177" s="27" t="s">
        <v>188</v>
      </c>
      <c r="S177" s="27"/>
      <c r="T177" s="51">
        <f>IFERROR(VLOOKUP(G177,[2]Punteggi!$A:$B,2,FALSE),"NR")</f>
        <v>2</v>
      </c>
      <c r="U177" s="51">
        <f>IFERROR(VLOOKUP(H177,[2]Punteggi!$A:$B,2,FALSE),"NR")</f>
        <v>1</v>
      </c>
      <c r="V177" s="51">
        <f>IFERROR(VLOOKUP(I177,[2]Punteggi!$A:$B,2,FALSE),"NR")</f>
        <v>5</v>
      </c>
      <c r="W177" s="51">
        <f>IFERROR(VLOOKUP(J177,[2]Punteggi!$A:$B,2,FALSE),"NR")</f>
        <v>1</v>
      </c>
      <c r="X177" s="51">
        <f>IFERROR(VLOOKUP(K177,[2]Punteggi!$A:$B,2,FALSE),"NR")</f>
        <v>1</v>
      </c>
      <c r="Y177" s="51">
        <f>IFERROR(VLOOKUP(L177,[2]Punteggi!$A:$B,2,FALSE),"NR")</f>
        <v>0</v>
      </c>
      <c r="Z177" s="51">
        <f>IFERROR(VLOOKUP(M177,[2]Punteggi!$A:$B,2,FALSE),"NR")</f>
        <v>3</v>
      </c>
      <c r="AA177" s="51">
        <f>IFERROR(VLOOKUP(N177,[2]Punteggi!$A:$B,2,FALSE),"NR")</f>
        <v>5</v>
      </c>
      <c r="AB177" s="51">
        <f>IFERROR(VLOOKUP(O177,[2]Punteggi!$A:$B,2,FALSE),"NR")</f>
        <v>1</v>
      </c>
      <c r="AC177" s="51">
        <f>IFERROR(VLOOKUP(P177,[2]Punteggi!$A:$B,2,FALSE),"NR")</f>
        <v>2</v>
      </c>
      <c r="AD177" s="52">
        <f t="shared" si="8"/>
        <v>1.75</v>
      </c>
      <c r="AE177" s="52">
        <f t="shared" si="9"/>
        <v>2.3333333333333335</v>
      </c>
      <c r="AF177" s="52">
        <f t="shared" si="10"/>
        <v>4.0833333333333339</v>
      </c>
      <c r="AG177" s="35"/>
      <c r="AH177" s="35"/>
      <c r="AI177" s="35"/>
      <c r="AJ177" s="35"/>
      <c r="AK177" s="35"/>
      <c r="AL177" s="35"/>
      <c r="AM177" s="35"/>
      <c r="AN177" s="35"/>
      <c r="AO177" s="35"/>
      <c r="AP177" s="35"/>
      <c r="AQ177" s="35"/>
      <c r="AR177" s="35"/>
      <c r="AS177" s="35"/>
      <c r="AT177" s="35"/>
      <c r="AU177" s="35"/>
      <c r="AV177" s="35"/>
      <c r="AW177" s="35"/>
    </row>
    <row r="178" spans="1:49" s="41" customFormat="1" ht="32.700000000000003" customHeight="1" x14ac:dyDescent="0.3">
      <c r="A178" s="27" t="str">
        <f t="shared" si="11"/>
        <v xml:space="preserve">INCARICHI E NOMINE </v>
      </c>
      <c r="B178" s="58" t="s">
        <v>113</v>
      </c>
      <c r="C178" s="54" t="s">
        <v>696</v>
      </c>
      <c r="D178" s="55" t="s">
        <v>696</v>
      </c>
      <c r="E178" s="54" t="s">
        <v>54</v>
      </c>
      <c r="F178" s="54" t="s">
        <v>72</v>
      </c>
      <c r="G178" s="27" t="s">
        <v>34</v>
      </c>
      <c r="H178" s="27" t="s">
        <v>78</v>
      </c>
      <c r="I178" s="27" t="s">
        <v>74</v>
      </c>
      <c r="J178" s="27" t="s">
        <v>63</v>
      </c>
      <c r="K178" s="27" t="s">
        <v>38</v>
      </c>
      <c r="L178" s="27" t="s">
        <v>39</v>
      </c>
      <c r="M178" s="27" t="s">
        <v>64</v>
      </c>
      <c r="N178" s="27" t="s">
        <v>40</v>
      </c>
      <c r="O178" s="27" t="s">
        <v>41</v>
      </c>
      <c r="P178" s="27" t="s">
        <v>67</v>
      </c>
      <c r="Q178" s="54" t="s">
        <v>576</v>
      </c>
      <c r="R178" s="27" t="s">
        <v>188</v>
      </c>
      <c r="S178" s="27"/>
      <c r="T178" s="51">
        <f>IFERROR(VLOOKUP(G178,[2]Punteggi!$A:$B,2,FALSE),"NR")</f>
        <v>2</v>
      </c>
      <c r="U178" s="51">
        <f>IFERROR(VLOOKUP(H178,[2]Punteggi!$A:$B,2,FALSE),"NR")</f>
        <v>1</v>
      </c>
      <c r="V178" s="51">
        <f>IFERROR(VLOOKUP(I178,[2]Punteggi!$A:$B,2,FALSE),"NR")</f>
        <v>5</v>
      </c>
      <c r="W178" s="51">
        <f>IFERROR(VLOOKUP(J178,[2]Punteggi!$A:$B,2,FALSE),"NR")</f>
        <v>1</v>
      </c>
      <c r="X178" s="51">
        <f>IFERROR(VLOOKUP(K178,[2]Punteggi!$A:$B,2,FALSE),"NR")</f>
        <v>1</v>
      </c>
      <c r="Y178" s="51">
        <f>IFERROR(VLOOKUP(L178,[2]Punteggi!$A:$B,2,FALSE),"NR")</f>
        <v>0</v>
      </c>
      <c r="Z178" s="51">
        <f>IFERROR(VLOOKUP(M178,[2]Punteggi!$A:$B,2,FALSE),"NR")</f>
        <v>3</v>
      </c>
      <c r="AA178" s="51">
        <f>IFERROR(VLOOKUP(N178,[2]Punteggi!$A:$B,2,FALSE),"NR")</f>
        <v>5</v>
      </c>
      <c r="AB178" s="51">
        <f>IFERROR(VLOOKUP(O178,[2]Punteggi!$A:$B,2,FALSE),"NR")</f>
        <v>1</v>
      </c>
      <c r="AC178" s="51">
        <f>IFERROR(VLOOKUP(P178,[2]Punteggi!$A:$B,2,FALSE),"NR")</f>
        <v>2</v>
      </c>
      <c r="AD178" s="52">
        <f t="shared" si="8"/>
        <v>1.75</v>
      </c>
      <c r="AE178" s="52">
        <f t="shared" si="9"/>
        <v>2.3333333333333335</v>
      </c>
      <c r="AF178" s="52">
        <f t="shared" si="10"/>
        <v>4.0833333333333339</v>
      </c>
      <c r="AG178" s="35"/>
      <c r="AH178" s="35"/>
      <c r="AI178" s="35"/>
      <c r="AJ178" s="35"/>
      <c r="AK178" s="35"/>
      <c r="AL178" s="35"/>
      <c r="AM178" s="35"/>
      <c r="AN178" s="35"/>
      <c r="AO178" s="35"/>
      <c r="AP178" s="35"/>
      <c r="AQ178" s="35"/>
      <c r="AR178" s="35"/>
      <c r="AS178" s="35"/>
      <c r="AT178" s="35"/>
      <c r="AU178" s="35"/>
      <c r="AV178" s="35"/>
      <c r="AW178" s="35"/>
    </row>
    <row r="179" spans="1:49" s="41" customFormat="1" ht="32.700000000000003" customHeight="1" x14ac:dyDescent="0.3">
      <c r="A179" s="27" t="str">
        <f t="shared" si="11"/>
        <v>CONTRATTI PUBBLICI</v>
      </c>
      <c r="B179" s="54" t="s">
        <v>68</v>
      </c>
      <c r="C179" s="54" t="s">
        <v>544</v>
      </c>
      <c r="D179" s="54" t="s">
        <v>614</v>
      </c>
      <c r="E179" s="54" t="s">
        <v>129</v>
      </c>
      <c r="F179" s="54" t="s">
        <v>697</v>
      </c>
      <c r="G179" s="27" t="s">
        <v>34</v>
      </c>
      <c r="H179" s="27" t="s">
        <v>77</v>
      </c>
      <c r="I179" s="27" t="s">
        <v>74</v>
      </c>
      <c r="J179" s="27" t="s">
        <v>63</v>
      </c>
      <c r="K179" s="27" t="s">
        <v>38</v>
      </c>
      <c r="L179" s="27" t="s">
        <v>39</v>
      </c>
      <c r="M179" s="27" t="s">
        <v>64</v>
      </c>
      <c r="N179" s="27" t="s">
        <v>65</v>
      </c>
      <c r="O179" s="27" t="s">
        <v>41</v>
      </c>
      <c r="P179" s="27" t="s">
        <v>67</v>
      </c>
      <c r="Q179" s="54" t="s">
        <v>698</v>
      </c>
      <c r="R179" s="27" t="s">
        <v>188</v>
      </c>
      <c r="S179" s="27"/>
      <c r="T179" s="51">
        <f>IFERROR(VLOOKUP(G179,[2]Punteggi!$A:$B,2,FALSE),"NR")</f>
        <v>2</v>
      </c>
      <c r="U179" s="51">
        <f>IFERROR(VLOOKUP(H179,[2]Punteggi!$A:$B,2,FALSE),"NR")</f>
        <v>2</v>
      </c>
      <c r="V179" s="51">
        <f>IFERROR(VLOOKUP(I179,[2]Punteggi!$A:$B,2,FALSE),"NR")</f>
        <v>5</v>
      </c>
      <c r="W179" s="51">
        <f>IFERROR(VLOOKUP(J179,[2]Punteggi!$A:$B,2,FALSE),"NR")</f>
        <v>1</v>
      </c>
      <c r="X179" s="51">
        <f>IFERROR(VLOOKUP(K179,[2]Punteggi!$A:$B,2,FALSE),"NR")</f>
        <v>1</v>
      </c>
      <c r="Y179" s="51">
        <f>IFERROR(VLOOKUP(L179,[2]Punteggi!$A:$B,2,FALSE),"NR")</f>
        <v>0</v>
      </c>
      <c r="Z179" s="51">
        <f>IFERROR(VLOOKUP(M179,[2]Punteggi!$A:$B,2,FALSE),"NR")</f>
        <v>3</v>
      </c>
      <c r="AA179" s="51">
        <f>IFERROR(VLOOKUP(N179,[2]Punteggi!$A:$B,2,FALSE),"NR")</f>
        <v>4</v>
      </c>
      <c r="AB179" s="51">
        <f>IFERROR(VLOOKUP(O179,[2]Punteggi!$A:$B,2,FALSE),"NR")</f>
        <v>1</v>
      </c>
      <c r="AC179" s="51">
        <f>IFERROR(VLOOKUP(P179,[2]Punteggi!$A:$B,2,FALSE),"NR")</f>
        <v>2</v>
      </c>
      <c r="AD179" s="52">
        <f t="shared" si="8"/>
        <v>1.75</v>
      </c>
      <c r="AE179" s="52">
        <f t="shared" si="9"/>
        <v>2.3333333333333335</v>
      </c>
      <c r="AF179" s="52">
        <f t="shared" si="10"/>
        <v>4.0833333333333339</v>
      </c>
      <c r="AG179" s="35"/>
      <c r="AH179" s="35"/>
      <c r="AI179" s="35"/>
      <c r="AJ179" s="35"/>
      <c r="AK179" s="35"/>
      <c r="AL179" s="35"/>
      <c r="AM179" s="35"/>
      <c r="AN179" s="35"/>
      <c r="AO179" s="35"/>
      <c r="AP179" s="35"/>
      <c r="AQ179" s="35"/>
      <c r="AR179" s="35"/>
      <c r="AS179" s="35"/>
      <c r="AT179" s="35"/>
      <c r="AU179" s="35"/>
      <c r="AV179" s="35"/>
      <c r="AW179" s="35"/>
    </row>
    <row r="180" spans="1:49" s="41" customFormat="1" ht="32.700000000000003" customHeight="1" x14ac:dyDescent="0.3">
      <c r="A180" s="27" t="str">
        <f t="shared" si="11"/>
        <v>CONTRATTI PUBBLICI</v>
      </c>
      <c r="B180" s="54" t="s">
        <v>68</v>
      </c>
      <c r="C180" s="54" t="s">
        <v>453</v>
      </c>
      <c r="D180" s="54" t="s">
        <v>699</v>
      </c>
      <c r="E180" s="54" t="s">
        <v>71</v>
      </c>
      <c r="F180" s="54" t="s">
        <v>72</v>
      </c>
      <c r="G180" s="27" t="s">
        <v>34</v>
      </c>
      <c r="H180" s="27" t="s">
        <v>78</v>
      </c>
      <c r="I180" s="27" t="s">
        <v>74</v>
      </c>
      <c r="J180" s="27" t="s">
        <v>63</v>
      </c>
      <c r="K180" s="27" t="s">
        <v>38</v>
      </c>
      <c r="L180" s="27" t="s">
        <v>39</v>
      </c>
      <c r="M180" s="27" t="s">
        <v>48</v>
      </c>
      <c r="N180" s="27" t="s">
        <v>65</v>
      </c>
      <c r="O180" s="27" t="s">
        <v>41</v>
      </c>
      <c r="P180" s="27" t="s">
        <v>67</v>
      </c>
      <c r="Q180" s="54" t="s">
        <v>76</v>
      </c>
      <c r="R180" s="27" t="s">
        <v>188</v>
      </c>
      <c r="S180" s="27"/>
      <c r="T180" s="51">
        <f>IFERROR(VLOOKUP(G180,[2]Punteggi!$A:$B,2,FALSE),"NR")</f>
        <v>2</v>
      </c>
      <c r="U180" s="51">
        <f>IFERROR(VLOOKUP(H180,[2]Punteggi!$A:$B,2,FALSE),"NR")</f>
        <v>1</v>
      </c>
      <c r="V180" s="51">
        <f>IFERROR(VLOOKUP(I180,[2]Punteggi!$A:$B,2,FALSE),"NR")</f>
        <v>5</v>
      </c>
      <c r="W180" s="51">
        <f>IFERROR(VLOOKUP(J180,[2]Punteggi!$A:$B,2,FALSE),"NR")</f>
        <v>1</v>
      </c>
      <c r="X180" s="51">
        <f>IFERROR(VLOOKUP(K180,[2]Punteggi!$A:$B,2,FALSE),"NR")</f>
        <v>1</v>
      </c>
      <c r="Y180" s="51">
        <f>IFERROR(VLOOKUP(L180,[2]Punteggi!$A:$B,2,FALSE),"NR")</f>
        <v>0</v>
      </c>
      <c r="Z180" s="51">
        <f>IFERROR(VLOOKUP(M180,[2]Punteggi!$A:$B,2,FALSE),"NR")</f>
        <v>5</v>
      </c>
      <c r="AA180" s="51">
        <f>IFERROR(VLOOKUP(N180,[2]Punteggi!$A:$B,2,FALSE),"NR")</f>
        <v>4</v>
      </c>
      <c r="AB180" s="51">
        <f>IFERROR(VLOOKUP(O180,[2]Punteggi!$A:$B,2,FALSE),"NR")</f>
        <v>1</v>
      </c>
      <c r="AC180" s="51">
        <f>IFERROR(VLOOKUP(P180,[2]Punteggi!$A:$B,2,FALSE),"NR")</f>
        <v>2</v>
      </c>
      <c r="AD180" s="52">
        <f t="shared" si="8"/>
        <v>1.5</v>
      </c>
      <c r="AE180" s="52">
        <f t="shared" si="9"/>
        <v>2.6666666666666665</v>
      </c>
      <c r="AF180" s="52">
        <f t="shared" si="10"/>
        <v>4</v>
      </c>
      <c r="AG180" s="35"/>
      <c r="AH180" s="35"/>
      <c r="AI180" s="35"/>
      <c r="AJ180" s="35"/>
      <c r="AK180" s="35"/>
      <c r="AL180" s="35"/>
      <c r="AM180" s="35"/>
      <c r="AN180" s="35"/>
      <c r="AO180" s="35"/>
      <c r="AP180" s="35"/>
      <c r="AQ180" s="35"/>
      <c r="AR180" s="35"/>
      <c r="AS180" s="35"/>
      <c r="AT180" s="35"/>
      <c r="AU180" s="35"/>
      <c r="AV180" s="35"/>
      <c r="AW180" s="35"/>
    </row>
    <row r="181" spans="1:49" s="41" customFormat="1" ht="32.700000000000003" customHeight="1" x14ac:dyDescent="0.3">
      <c r="A181" s="27" t="str">
        <f t="shared" si="11"/>
        <v>ATTIVITA' NORMATIVA REGOLAMENTARE</v>
      </c>
      <c r="B181" s="54" t="s">
        <v>53</v>
      </c>
      <c r="C181" s="54" t="s">
        <v>85</v>
      </c>
      <c r="D181" s="54" t="s">
        <v>86</v>
      </c>
      <c r="E181" s="54" t="s">
        <v>54</v>
      </c>
      <c r="F181" s="54" t="s">
        <v>72</v>
      </c>
      <c r="G181" s="27" t="s">
        <v>34</v>
      </c>
      <c r="H181" s="27" t="s">
        <v>78</v>
      </c>
      <c r="I181" s="27" t="s">
        <v>74</v>
      </c>
      <c r="J181" s="27" t="s">
        <v>37</v>
      </c>
      <c r="K181" s="27" t="s">
        <v>38</v>
      </c>
      <c r="L181" s="27" t="s">
        <v>87</v>
      </c>
      <c r="M181" s="27" t="s">
        <v>64</v>
      </c>
      <c r="N181" s="27" t="s">
        <v>40</v>
      </c>
      <c r="O181" s="27" t="s">
        <v>41</v>
      </c>
      <c r="P181" s="27" t="s">
        <v>220</v>
      </c>
      <c r="Q181" s="54" t="s">
        <v>157</v>
      </c>
      <c r="R181" s="27" t="s">
        <v>188</v>
      </c>
      <c r="S181" s="50"/>
      <c r="T181" s="51">
        <v>1</v>
      </c>
      <c r="U181" s="51">
        <f>IFERROR(VLOOKUP(H181,[2]Punteggi!$A:$B,2,FALSE),"NR")</f>
        <v>1</v>
      </c>
      <c r="V181" s="51">
        <f>IFERROR(VLOOKUP(I181,[2]Punteggi!$A:$B,2,FALSE),"NR")</f>
        <v>5</v>
      </c>
      <c r="W181" s="51">
        <v>1</v>
      </c>
      <c r="X181" s="51">
        <f>IFERROR(VLOOKUP(K181,[2]Punteggi!$A:$B,2,FALSE),"NR")</f>
        <v>1</v>
      </c>
      <c r="Y181" s="51">
        <v>1</v>
      </c>
      <c r="Z181" s="51">
        <f>IFERROR(VLOOKUP(M181,[2]Punteggi!$A:$B,2,FALSE),"NR")</f>
        <v>3</v>
      </c>
      <c r="AA181" s="51">
        <f>IFERROR(VLOOKUP(N181,[2]Punteggi!$A:$B,2,FALSE),"NR")</f>
        <v>5</v>
      </c>
      <c r="AB181" s="51">
        <f>IFERROR(VLOOKUP(O181,[2]Punteggi!$A:$B,2,FALSE),"NR")</f>
        <v>1</v>
      </c>
      <c r="AC181" s="51">
        <v>1</v>
      </c>
      <c r="AD181" s="52">
        <f t="shared" si="8"/>
        <v>2</v>
      </c>
      <c r="AE181" s="52">
        <f t="shared" si="9"/>
        <v>2</v>
      </c>
      <c r="AF181" s="52">
        <f t="shared" si="10"/>
        <v>4</v>
      </c>
      <c r="AG181" s="47"/>
      <c r="AH181" s="47"/>
      <c r="AI181" s="47"/>
      <c r="AJ181" s="47"/>
      <c r="AK181" s="35"/>
      <c r="AL181" s="35"/>
      <c r="AM181" s="35"/>
      <c r="AN181" s="35"/>
      <c r="AO181" s="35"/>
      <c r="AP181" s="35"/>
      <c r="AQ181" s="35"/>
      <c r="AR181" s="35"/>
      <c r="AS181" s="35"/>
      <c r="AT181" s="35"/>
      <c r="AU181" s="35"/>
      <c r="AV181" s="35"/>
      <c r="AW181" s="35"/>
    </row>
    <row r="182" spans="1:49" s="41" customFormat="1" ht="32.700000000000003" customHeight="1" x14ac:dyDescent="0.3">
      <c r="A182" s="27" t="str">
        <f t="shared" si="11"/>
        <v>VIGILANZA ORDINI (ART. 12, CO. 1 LETTE. E) (ridurre il punteggio)</v>
      </c>
      <c r="B182" s="54" t="s">
        <v>700</v>
      </c>
      <c r="C182" s="54" t="s">
        <v>701</v>
      </c>
      <c r="D182" s="55" t="s">
        <v>126</v>
      </c>
      <c r="E182" s="54" t="s">
        <v>54</v>
      </c>
      <c r="F182" s="54" t="s">
        <v>79</v>
      </c>
      <c r="G182" s="27" t="s">
        <v>623</v>
      </c>
      <c r="H182" s="27" t="s">
        <v>78</v>
      </c>
      <c r="I182" s="27" t="s">
        <v>74</v>
      </c>
      <c r="J182" s="27" t="s">
        <v>37</v>
      </c>
      <c r="K182" s="27" t="s">
        <v>38</v>
      </c>
      <c r="L182" s="27" t="s">
        <v>87</v>
      </c>
      <c r="M182" s="27" t="s">
        <v>64</v>
      </c>
      <c r="N182" s="27" t="s">
        <v>40</v>
      </c>
      <c r="O182" s="27" t="s">
        <v>41</v>
      </c>
      <c r="P182" s="27" t="s">
        <v>67</v>
      </c>
      <c r="Q182" s="54" t="s">
        <v>101</v>
      </c>
      <c r="R182" s="27" t="s">
        <v>188</v>
      </c>
      <c r="S182" s="27"/>
      <c r="T182" s="51">
        <v>2</v>
      </c>
      <c r="U182" s="51">
        <f>IFERROR(VLOOKUP(H182,[2]Punteggi!$A:$B,2,FALSE),"NR")</f>
        <v>1</v>
      </c>
      <c r="V182" s="51">
        <f>IFERROR(VLOOKUP(I182,[2]Punteggi!$A:$B,2,FALSE),"NR")</f>
        <v>5</v>
      </c>
      <c r="W182" s="51">
        <v>1</v>
      </c>
      <c r="X182" s="51">
        <f>IFERROR(VLOOKUP(K182,[2]Punteggi!$A:$B,2,FALSE),"NR")</f>
        <v>1</v>
      </c>
      <c r="Y182" s="51">
        <f>IFERROR(VLOOKUP(L182,[2]Punteggi!$A:$B,2,FALSE),"NR")</f>
        <v>3</v>
      </c>
      <c r="Z182" s="51">
        <v>2</v>
      </c>
      <c r="AA182" s="51">
        <v>3</v>
      </c>
      <c r="AB182" s="51">
        <f>IFERROR(VLOOKUP(O182,[2]Punteggi!$A:$B,2,FALSE),"NR")</f>
        <v>1</v>
      </c>
      <c r="AC182" s="51">
        <v>1</v>
      </c>
      <c r="AD182" s="52">
        <f t="shared" si="8"/>
        <v>2</v>
      </c>
      <c r="AE182" s="52">
        <f t="shared" si="9"/>
        <v>2</v>
      </c>
      <c r="AF182" s="52">
        <f t="shared" si="10"/>
        <v>4</v>
      </c>
      <c r="AG182" s="35"/>
      <c r="AH182" s="35"/>
      <c r="AI182" s="35"/>
      <c r="AJ182" s="35"/>
      <c r="AK182" s="35"/>
      <c r="AL182" s="35"/>
      <c r="AM182" s="35"/>
      <c r="AN182" s="35"/>
      <c r="AO182" s="35"/>
      <c r="AP182" s="35"/>
      <c r="AQ182" s="35"/>
      <c r="AR182" s="35"/>
      <c r="AS182" s="35"/>
      <c r="AT182" s="35"/>
      <c r="AU182" s="35"/>
      <c r="AV182" s="35"/>
      <c r="AW182" s="35"/>
    </row>
    <row r="183" spans="1:49" s="41" customFormat="1" ht="32.700000000000003" customHeight="1" x14ac:dyDescent="0.3">
      <c r="A183" s="27" t="str">
        <f t="shared" si="11"/>
        <v>ANTICORRUZIONE</v>
      </c>
      <c r="B183" s="58" t="s">
        <v>135</v>
      </c>
      <c r="C183" s="54" t="s">
        <v>702</v>
      </c>
      <c r="D183" s="54" t="s">
        <v>703</v>
      </c>
      <c r="E183" s="54" t="s">
        <v>296</v>
      </c>
      <c r="F183" s="54" t="s">
        <v>704</v>
      </c>
      <c r="G183" s="27" t="s">
        <v>34</v>
      </c>
      <c r="H183" s="27" t="s">
        <v>35</v>
      </c>
      <c r="I183" s="27" t="s">
        <v>36</v>
      </c>
      <c r="J183" s="27" t="s">
        <v>63</v>
      </c>
      <c r="K183" s="27" t="s">
        <v>38</v>
      </c>
      <c r="L183" s="27" t="s">
        <v>39</v>
      </c>
      <c r="M183" s="27" t="s">
        <v>298</v>
      </c>
      <c r="N183" s="27" t="s">
        <v>384</v>
      </c>
      <c r="O183" s="27" t="s">
        <v>41</v>
      </c>
      <c r="P183" s="27" t="s">
        <v>42</v>
      </c>
      <c r="Q183" s="54" t="s">
        <v>705</v>
      </c>
      <c r="R183" s="27" t="s">
        <v>188</v>
      </c>
      <c r="S183" s="27"/>
      <c r="T183" s="51">
        <f>IFERROR(VLOOKUP(G183,[2]Punteggi!$A:$B,2,FALSE),"NR")</f>
        <v>2</v>
      </c>
      <c r="U183" s="51">
        <f>IFERROR(VLOOKUP(H183,[2]Punteggi!$A:$B,2,FALSE),"NR")</f>
        <v>5</v>
      </c>
      <c r="V183" s="51">
        <f>IFERROR(VLOOKUP(I183,[2]Punteggi!$A:$B,2,FALSE),"NR")</f>
        <v>2</v>
      </c>
      <c r="W183" s="51">
        <f>IFERROR(VLOOKUP(J183,[2]Punteggi!$A:$B,2,FALSE),"NR")</f>
        <v>1</v>
      </c>
      <c r="X183" s="51">
        <f>IFERROR(VLOOKUP(K183,[2]Punteggi!$A:$B,2,FALSE),"NR")</f>
        <v>1</v>
      </c>
      <c r="Y183" s="51">
        <f>IFERROR(VLOOKUP(L183,[2]Punteggi!$A:$B,2,FALSE),"NR")</f>
        <v>0</v>
      </c>
      <c r="Z183" s="51">
        <f>IFERROR(VLOOKUP(M183,[2]Punteggi!$A:$B,2,FALSE),"NR")</f>
        <v>1</v>
      </c>
      <c r="AA183" s="51">
        <f>IFERROR(VLOOKUP(N183,[2]Punteggi!$A:$B,2,FALSE),"NR")</f>
        <v>2</v>
      </c>
      <c r="AB183" s="51">
        <f>IFERROR(VLOOKUP(O183,[2]Punteggi!$A:$B,2,FALSE),"NR")</f>
        <v>1</v>
      </c>
      <c r="AC183" s="51">
        <f>IFERROR(VLOOKUP(P183,[2]Punteggi!$A:$B,2,FALSE),"NR")</f>
        <v>5</v>
      </c>
      <c r="AD183" s="52">
        <f t="shared" si="8"/>
        <v>2</v>
      </c>
      <c r="AE183" s="52">
        <f t="shared" si="9"/>
        <v>2</v>
      </c>
      <c r="AF183" s="52">
        <f t="shared" si="10"/>
        <v>4</v>
      </c>
      <c r="AG183" s="47"/>
      <c r="AH183" s="47"/>
      <c r="AI183" s="47"/>
      <c r="AJ183" s="47"/>
      <c r="AK183" s="35"/>
      <c r="AL183" s="35"/>
      <c r="AM183" s="35"/>
      <c r="AN183" s="35"/>
      <c r="AO183" s="35"/>
      <c r="AP183" s="35"/>
      <c r="AQ183" s="35"/>
      <c r="AR183" s="35"/>
      <c r="AS183" s="35"/>
      <c r="AT183" s="35"/>
      <c r="AU183" s="35"/>
      <c r="AV183" s="35"/>
      <c r="AW183" s="35"/>
    </row>
    <row r="184" spans="1:49" s="41" customFormat="1" ht="32.700000000000003" customHeight="1" x14ac:dyDescent="0.3">
      <c r="A184" s="27" t="str">
        <f t="shared" si="11"/>
        <v>GESTIONE SEDUTE DEL CONSIGLIO NAZIONALE</v>
      </c>
      <c r="B184" s="54" t="s">
        <v>228</v>
      </c>
      <c r="C184" s="54" t="s">
        <v>706</v>
      </c>
      <c r="D184" s="54" t="s">
        <v>707</v>
      </c>
      <c r="E184" s="54" t="s">
        <v>231</v>
      </c>
      <c r="F184" s="54" t="s">
        <v>309</v>
      </c>
      <c r="G184" s="27" t="s">
        <v>34</v>
      </c>
      <c r="H184" s="27" t="s">
        <v>361</v>
      </c>
      <c r="I184" s="27" t="s">
        <v>36</v>
      </c>
      <c r="J184" s="27" t="s">
        <v>63</v>
      </c>
      <c r="K184" s="27" t="s">
        <v>38</v>
      </c>
      <c r="L184" s="27" t="s">
        <v>39</v>
      </c>
      <c r="M184" s="27" t="s">
        <v>298</v>
      </c>
      <c r="N184" s="27" t="s">
        <v>362</v>
      </c>
      <c r="O184" s="27" t="s">
        <v>66</v>
      </c>
      <c r="P184" s="27" t="s">
        <v>310</v>
      </c>
      <c r="Q184" s="54" t="s">
        <v>708</v>
      </c>
      <c r="R184" s="27" t="s">
        <v>188</v>
      </c>
      <c r="S184" s="50"/>
      <c r="T184" s="51">
        <f>IFERROR(VLOOKUP(G184,[2]Punteggi!$A:$B,2,FALSE),"NR")</f>
        <v>2</v>
      </c>
      <c r="U184" s="51">
        <f>IFERROR(VLOOKUP(H184,[2]Punteggi!$A:$B,2,FALSE),"NR")</f>
        <v>4</v>
      </c>
      <c r="V184" s="51">
        <f>IFERROR(VLOOKUP(I184,[2]Punteggi!$A:$B,2,FALSE),"NR")</f>
        <v>2</v>
      </c>
      <c r="W184" s="51">
        <f>IFERROR(VLOOKUP(J184,[2]Punteggi!$A:$B,2,FALSE),"NR")</f>
        <v>1</v>
      </c>
      <c r="X184" s="51">
        <f>IFERROR(VLOOKUP(K184,[2]Punteggi!$A:$B,2,FALSE),"NR")</f>
        <v>1</v>
      </c>
      <c r="Y184" s="51">
        <f>IFERROR(VLOOKUP(L184,[2]Punteggi!$A:$B,2,FALSE),"NR")</f>
        <v>0</v>
      </c>
      <c r="Z184" s="51">
        <f>IFERROR(VLOOKUP(M184,[2]Punteggi!$A:$B,2,FALSE),"NR")</f>
        <v>1</v>
      </c>
      <c r="AA184" s="51">
        <f>IFERROR(VLOOKUP(N184,[2]Punteggi!$A:$B,2,FALSE),"NR")</f>
        <v>3</v>
      </c>
      <c r="AB184" s="51">
        <f>IFERROR(VLOOKUP(O184,[2]Punteggi!$A:$B,2,FALSE),"NR")</f>
        <v>5</v>
      </c>
      <c r="AC184" s="51">
        <f>IFERROR(VLOOKUP(P184,[2]Punteggi!$A:$B,2,FALSE),"NR")</f>
        <v>1</v>
      </c>
      <c r="AD184" s="52">
        <f t="shared" si="8"/>
        <v>2</v>
      </c>
      <c r="AE184" s="52">
        <f t="shared" si="9"/>
        <v>2</v>
      </c>
      <c r="AF184" s="52">
        <f t="shared" si="10"/>
        <v>4</v>
      </c>
      <c r="AG184" s="35"/>
      <c r="AH184" s="35"/>
      <c r="AI184" s="35"/>
      <c r="AJ184" s="35"/>
      <c r="AK184" s="35"/>
      <c r="AL184" s="35"/>
      <c r="AM184" s="35"/>
      <c r="AN184" s="35"/>
      <c r="AO184" s="35"/>
      <c r="AP184" s="35"/>
      <c r="AQ184" s="35"/>
      <c r="AR184" s="35"/>
      <c r="AS184" s="35"/>
      <c r="AT184" s="35"/>
      <c r="AU184" s="35"/>
      <c r="AV184" s="35"/>
      <c r="AW184" s="35"/>
    </row>
    <row r="185" spans="1:49" s="41" customFormat="1" ht="32.700000000000003" customHeight="1" x14ac:dyDescent="0.3">
      <c r="A185" s="27" t="str">
        <f t="shared" si="11"/>
        <v>GESTIONE DEL PERSONALE</v>
      </c>
      <c r="B185" s="58" t="s">
        <v>44</v>
      </c>
      <c r="C185" s="54" t="s">
        <v>709</v>
      </c>
      <c r="D185" s="55" t="s">
        <v>427</v>
      </c>
      <c r="E185" s="54" t="s">
        <v>54</v>
      </c>
      <c r="F185" s="54" t="s">
        <v>710</v>
      </c>
      <c r="G185" s="27" t="s">
        <v>34</v>
      </c>
      <c r="H185" s="27" t="s">
        <v>35</v>
      </c>
      <c r="I185" s="27" t="s">
        <v>36</v>
      </c>
      <c r="J185" s="27" t="s">
        <v>63</v>
      </c>
      <c r="K185" s="27" t="s">
        <v>38</v>
      </c>
      <c r="L185" s="27" t="s">
        <v>39</v>
      </c>
      <c r="M185" s="27" t="s">
        <v>298</v>
      </c>
      <c r="N185" s="27" t="s">
        <v>40</v>
      </c>
      <c r="O185" s="27" t="s">
        <v>41</v>
      </c>
      <c r="P185" s="27" t="s">
        <v>67</v>
      </c>
      <c r="Q185" s="54" t="s">
        <v>711</v>
      </c>
      <c r="R185" s="27" t="s">
        <v>188</v>
      </c>
      <c r="S185" s="27"/>
      <c r="T185" s="51">
        <f>IFERROR(VLOOKUP(G185,[2]Punteggi!$A:$B,2,FALSE),"NR")</f>
        <v>2</v>
      </c>
      <c r="U185" s="51">
        <f>IFERROR(VLOOKUP(H185,[2]Punteggi!$A:$B,2,FALSE),"NR")</f>
        <v>5</v>
      </c>
      <c r="V185" s="51">
        <f>IFERROR(VLOOKUP(I185,[2]Punteggi!$A:$B,2,FALSE),"NR")</f>
        <v>2</v>
      </c>
      <c r="W185" s="51">
        <f>IFERROR(VLOOKUP(J185,[2]Punteggi!$A:$B,2,FALSE),"NR")</f>
        <v>1</v>
      </c>
      <c r="X185" s="51">
        <f>IFERROR(VLOOKUP(K185,[2]Punteggi!$A:$B,2,FALSE),"NR")</f>
        <v>1</v>
      </c>
      <c r="Y185" s="51">
        <f>IFERROR(VLOOKUP(L185,[2]Punteggi!$A:$B,2,FALSE),"NR")</f>
        <v>0</v>
      </c>
      <c r="Z185" s="51">
        <f>IFERROR(VLOOKUP(M185,[2]Punteggi!$A:$B,2,FALSE),"NR")</f>
        <v>1</v>
      </c>
      <c r="AA185" s="51">
        <f>IFERROR(VLOOKUP(N185,[2]Punteggi!$A:$B,2,FALSE),"NR")</f>
        <v>5</v>
      </c>
      <c r="AB185" s="51">
        <f>IFERROR(VLOOKUP(O185,[2]Punteggi!$A:$B,2,FALSE),"NR")</f>
        <v>1</v>
      </c>
      <c r="AC185" s="51">
        <f>IFERROR(VLOOKUP(P185,[2]Punteggi!$A:$B,2,FALSE),"NR")</f>
        <v>2</v>
      </c>
      <c r="AD185" s="52">
        <f t="shared" si="8"/>
        <v>2.75</v>
      </c>
      <c r="AE185" s="52">
        <f t="shared" si="9"/>
        <v>1.5</v>
      </c>
      <c r="AF185" s="52">
        <f t="shared" si="10"/>
        <v>4.125</v>
      </c>
      <c r="AG185" s="35"/>
      <c r="AH185" s="35"/>
      <c r="AI185" s="35"/>
      <c r="AJ185" s="35"/>
      <c r="AK185" s="35"/>
      <c r="AL185" s="35"/>
      <c r="AM185" s="35"/>
      <c r="AN185" s="35"/>
      <c r="AO185" s="35"/>
      <c r="AP185" s="35"/>
      <c r="AQ185" s="35"/>
      <c r="AR185" s="35"/>
      <c r="AS185" s="35"/>
      <c r="AT185" s="35"/>
      <c r="AU185" s="35"/>
      <c r="AV185" s="35"/>
      <c r="AW185" s="35"/>
    </row>
    <row r="186" spans="1:49" s="41" customFormat="1" ht="32.700000000000003" customHeight="1" x14ac:dyDescent="0.3">
      <c r="A186" s="27" t="str">
        <f t="shared" si="11"/>
        <v>SERVIZI AGLI ORDINI</v>
      </c>
      <c r="B186" s="54" t="s">
        <v>281</v>
      </c>
      <c r="C186" s="54" t="s">
        <v>282</v>
      </c>
      <c r="D186" s="54" t="s">
        <v>461</v>
      </c>
      <c r="E186" s="54" t="s">
        <v>161</v>
      </c>
      <c r="F186" s="54" t="s">
        <v>424</v>
      </c>
      <c r="G186" s="27" t="s">
        <v>34</v>
      </c>
      <c r="H186" s="27" t="s">
        <v>77</v>
      </c>
      <c r="I186" s="27" t="s">
        <v>74</v>
      </c>
      <c r="J186" s="27" t="s">
        <v>63</v>
      </c>
      <c r="K186" s="27" t="s">
        <v>38</v>
      </c>
      <c r="L186" s="27" t="s">
        <v>39</v>
      </c>
      <c r="M186" s="27" t="s">
        <v>298</v>
      </c>
      <c r="N186" s="27" t="s">
        <v>362</v>
      </c>
      <c r="O186" s="27" t="s">
        <v>66</v>
      </c>
      <c r="P186" s="27" t="s">
        <v>67</v>
      </c>
      <c r="Q186" s="54" t="s">
        <v>134</v>
      </c>
      <c r="R186" s="27" t="s">
        <v>188</v>
      </c>
      <c r="S186" s="50"/>
      <c r="T186" s="51">
        <f>IFERROR(VLOOKUP(G186,[2]Punteggi!$A:$B,2,FALSE),"NR")</f>
        <v>2</v>
      </c>
      <c r="U186" s="51">
        <f>IFERROR(VLOOKUP(H186,[2]Punteggi!$A:$B,2,FALSE),"NR")</f>
        <v>2</v>
      </c>
      <c r="V186" s="51">
        <f>IFERROR(VLOOKUP(I186,[2]Punteggi!$A:$B,2,FALSE),"NR")</f>
        <v>5</v>
      </c>
      <c r="W186" s="51">
        <f>IFERROR(VLOOKUP(J186,[2]Punteggi!$A:$B,2,FALSE),"NR")</f>
        <v>1</v>
      </c>
      <c r="X186" s="51">
        <f>IFERROR(VLOOKUP(K186,[2]Punteggi!$A:$B,2,FALSE),"NR")</f>
        <v>1</v>
      </c>
      <c r="Y186" s="51">
        <f>IFERROR(VLOOKUP(L186,[2]Punteggi!$A:$B,2,FALSE),"NR")</f>
        <v>0</v>
      </c>
      <c r="Z186" s="51">
        <f>IFERROR(VLOOKUP(M186,[2]Punteggi!$A:$B,2,FALSE),"NR")</f>
        <v>1</v>
      </c>
      <c r="AA186" s="51">
        <f>IFERROR(VLOOKUP(N186,[2]Punteggi!$A:$B,2,FALSE),"NR")</f>
        <v>3</v>
      </c>
      <c r="AB186" s="51">
        <f>IFERROR(VLOOKUP(O186,[2]Punteggi!$A:$B,2,FALSE),"NR")</f>
        <v>5</v>
      </c>
      <c r="AC186" s="51">
        <f>IFERROR(VLOOKUP(P186,[2]Punteggi!$A:$B,2,FALSE),"NR")</f>
        <v>2</v>
      </c>
      <c r="AD186" s="52">
        <f t="shared" si="8"/>
        <v>1.5</v>
      </c>
      <c r="AE186" s="52">
        <f t="shared" si="9"/>
        <v>2.6666666666666665</v>
      </c>
      <c r="AF186" s="52">
        <f t="shared" si="10"/>
        <v>4</v>
      </c>
      <c r="AG186" s="35"/>
      <c r="AH186" s="35"/>
      <c r="AI186" s="35"/>
      <c r="AJ186" s="35"/>
      <c r="AK186" s="35"/>
      <c r="AL186" s="35"/>
      <c r="AM186" s="35"/>
      <c r="AN186" s="35"/>
      <c r="AO186" s="35"/>
      <c r="AP186" s="35"/>
      <c r="AQ186" s="35"/>
      <c r="AR186" s="35"/>
      <c r="AS186" s="35"/>
      <c r="AT186" s="35"/>
      <c r="AU186" s="35"/>
      <c r="AV186" s="35"/>
      <c r="AW186" s="35"/>
    </row>
    <row r="187" spans="1:49" s="41" customFormat="1" ht="32.700000000000003" customHeight="1" x14ac:dyDescent="0.3">
      <c r="A187" s="27" t="str">
        <f t="shared" si="11"/>
        <v>CONTRATTI PUBBLICI</v>
      </c>
      <c r="B187" s="54" t="s">
        <v>68</v>
      </c>
      <c r="C187" s="54" t="s">
        <v>712</v>
      </c>
      <c r="D187" s="54" t="s">
        <v>713</v>
      </c>
      <c r="E187" s="54" t="s">
        <v>195</v>
      </c>
      <c r="F187" s="54" t="s">
        <v>91</v>
      </c>
      <c r="G187" s="27" t="s">
        <v>34</v>
      </c>
      <c r="H187" s="27" t="s">
        <v>78</v>
      </c>
      <c r="I187" s="27" t="s">
        <v>74</v>
      </c>
      <c r="J187" s="27" t="s">
        <v>63</v>
      </c>
      <c r="K187" s="27" t="s">
        <v>38</v>
      </c>
      <c r="L187" s="27" t="s">
        <v>39</v>
      </c>
      <c r="M187" s="27" t="s">
        <v>298</v>
      </c>
      <c r="N187" s="27" t="s">
        <v>65</v>
      </c>
      <c r="O187" s="27" t="s">
        <v>66</v>
      </c>
      <c r="P187" s="27" t="s">
        <v>67</v>
      </c>
      <c r="Q187" s="54" t="s">
        <v>603</v>
      </c>
      <c r="R187" s="27" t="s">
        <v>188</v>
      </c>
      <c r="S187" s="27"/>
      <c r="T187" s="51">
        <f>IFERROR(VLOOKUP(G187,[2]Punteggi!$A:$B,2,FALSE),"NR")</f>
        <v>2</v>
      </c>
      <c r="U187" s="51">
        <f>IFERROR(VLOOKUP(H187,[2]Punteggi!$A:$B,2,FALSE),"NR")</f>
        <v>1</v>
      </c>
      <c r="V187" s="51">
        <f>IFERROR(VLOOKUP(I187,[2]Punteggi!$A:$B,2,FALSE),"NR")</f>
        <v>5</v>
      </c>
      <c r="W187" s="51">
        <f>IFERROR(VLOOKUP(J187,[2]Punteggi!$A:$B,2,FALSE),"NR")</f>
        <v>1</v>
      </c>
      <c r="X187" s="51">
        <f>IFERROR(VLOOKUP(K187,[2]Punteggi!$A:$B,2,FALSE),"NR")</f>
        <v>1</v>
      </c>
      <c r="Y187" s="51">
        <f>IFERROR(VLOOKUP(L187,[2]Punteggi!$A:$B,2,FALSE),"NR")</f>
        <v>0</v>
      </c>
      <c r="Z187" s="51">
        <f>IFERROR(VLOOKUP(M187,[2]Punteggi!$A:$B,2,FALSE),"NR")</f>
        <v>1</v>
      </c>
      <c r="AA187" s="51">
        <f>IFERROR(VLOOKUP(N187,[2]Punteggi!$A:$B,2,FALSE),"NR")</f>
        <v>4</v>
      </c>
      <c r="AB187" s="51">
        <f>IFERROR(VLOOKUP(O187,[2]Punteggi!$A:$B,2,FALSE),"NR")</f>
        <v>5</v>
      </c>
      <c r="AC187" s="51">
        <f>IFERROR(VLOOKUP(P187,[2]Punteggi!$A:$B,2,FALSE),"NR")</f>
        <v>2</v>
      </c>
      <c r="AD187" s="52">
        <f t="shared" si="8"/>
        <v>1.5</v>
      </c>
      <c r="AE187" s="52">
        <f t="shared" si="9"/>
        <v>2.6666666666666665</v>
      </c>
      <c r="AF187" s="52">
        <f t="shared" si="10"/>
        <v>4</v>
      </c>
      <c r="AG187" s="35"/>
      <c r="AH187" s="35"/>
      <c r="AI187" s="35"/>
      <c r="AJ187" s="35"/>
      <c r="AK187" s="35"/>
      <c r="AL187" s="35"/>
      <c r="AM187" s="35"/>
      <c r="AN187" s="35"/>
      <c r="AO187" s="35"/>
      <c r="AP187" s="35"/>
      <c r="AQ187" s="35"/>
      <c r="AR187" s="35"/>
      <c r="AS187" s="35"/>
      <c r="AT187" s="35"/>
      <c r="AU187" s="35"/>
      <c r="AV187" s="35"/>
      <c r="AW187" s="35"/>
    </row>
    <row r="188" spans="1:49" s="41" customFormat="1" ht="32.700000000000003" customHeight="1" x14ac:dyDescent="0.3">
      <c r="A188" s="27" t="str">
        <f t="shared" si="11"/>
        <v>GESTIONE DELLE ENTRATE DELLE SPESE E DEL PATRIMONIO</v>
      </c>
      <c r="B188" s="58" t="s">
        <v>58</v>
      </c>
      <c r="C188" s="54" t="s">
        <v>714</v>
      </c>
      <c r="D188" s="54" t="s">
        <v>715</v>
      </c>
      <c r="E188" s="26" t="s">
        <v>409</v>
      </c>
      <c r="F188" s="54" t="s">
        <v>653</v>
      </c>
      <c r="G188" s="27" t="s">
        <v>553</v>
      </c>
      <c r="H188" s="27" t="s">
        <v>78</v>
      </c>
      <c r="I188" s="27" t="s">
        <v>36</v>
      </c>
      <c r="J188" s="27" t="s">
        <v>63</v>
      </c>
      <c r="K188" s="27" t="s">
        <v>38</v>
      </c>
      <c r="L188" s="27" t="s">
        <v>39</v>
      </c>
      <c r="M188" s="27" t="s">
        <v>48</v>
      </c>
      <c r="N188" s="27" t="s">
        <v>65</v>
      </c>
      <c r="O188" s="27" t="s">
        <v>66</v>
      </c>
      <c r="P188" s="27" t="s">
        <v>67</v>
      </c>
      <c r="Q188" s="54" t="s">
        <v>650</v>
      </c>
      <c r="R188" s="27" t="s">
        <v>188</v>
      </c>
      <c r="S188" s="50"/>
      <c r="T188" s="51">
        <f>IFERROR(VLOOKUP(G188,[2]Punteggi!$A:$B,2,FALSE),"NR")</f>
        <v>1</v>
      </c>
      <c r="U188" s="51">
        <f>IFERROR(VLOOKUP(H188,[2]Punteggi!$A:$B,2,FALSE),"NR")</f>
        <v>1</v>
      </c>
      <c r="V188" s="51">
        <f>IFERROR(VLOOKUP(I188,[2]Punteggi!$A:$B,2,FALSE),"NR")</f>
        <v>2</v>
      </c>
      <c r="W188" s="51">
        <f>IFERROR(VLOOKUP(J188,[2]Punteggi!$A:$B,2,FALSE),"NR")</f>
        <v>1</v>
      </c>
      <c r="X188" s="51">
        <f>IFERROR(VLOOKUP(K188,[2]Punteggi!$A:$B,2,FALSE),"NR")</f>
        <v>1</v>
      </c>
      <c r="Y188" s="51">
        <f>IFERROR(VLOOKUP(L188,[2]Punteggi!$A:$B,2,FALSE),"NR")</f>
        <v>0</v>
      </c>
      <c r="Z188" s="51">
        <f>IFERROR(VLOOKUP(M188,[2]Punteggi!$A:$B,2,FALSE),"NR")</f>
        <v>5</v>
      </c>
      <c r="AA188" s="51">
        <f>IFERROR(VLOOKUP(N188,[2]Punteggi!$A:$B,2,FALSE),"NR")</f>
        <v>4</v>
      </c>
      <c r="AB188" s="51">
        <f>IFERROR(VLOOKUP(O188,[2]Punteggi!$A:$B,2,FALSE),"NR")</f>
        <v>5</v>
      </c>
      <c r="AC188" s="51">
        <f>IFERROR(VLOOKUP(P188,[2]Punteggi!$A:$B,2,FALSE),"NR")</f>
        <v>2</v>
      </c>
      <c r="AD188" s="52">
        <f t="shared" si="8"/>
        <v>1.5</v>
      </c>
      <c r="AE188" s="52">
        <f t="shared" si="9"/>
        <v>2.6666666666666665</v>
      </c>
      <c r="AF188" s="52">
        <f t="shared" si="10"/>
        <v>4</v>
      </c>
      <c r="AG188" s="35"/>
      <c r="AH188" s="35"/>
      <c r="AI188" s="35"/>
      <c r="AJ188" s="35"/>
      <c r="AK188" s="35"/>
      <c r="AL188" s="35"/>
      <c r="AM188" s="35"/>
      <c r="AN188" s="35"/>
      <c r="AO188" s="35"/>
      <c r="AP188" s="35"/>
      <c r="AQ188" s="35"/>
      <c r="AR188" s="35"/>
      <c r="AS188" s="35"/>
      <c r="AT188" s="35"/>
      <c r="AU188" s="35"/>
      <c r="AV188" s="35"/>
      <c r="AW188" s="35"/>
    </row>
    <row r="189" spans="1:49" s="41" customFormat="1" ht="32.700000000000003" customHeight="1" x14ac:dyDescent="0.3">
      <c r="A189" s="27" t="str">
        <f t="shared" si="11"/>
        <v>ATTIVITA' NORMATIVA REGOLAMENTARE</v>
      </c>
      <c r="B189" s="54" t="s">
        <v>53</v>
      </c>
      <c r="C189" s="54" t="s">
        <v>85</v>
      </c>
      <c r="D189" s="54" t="s">
        <v>155</v>
      </c>
      <c r="E189" s="54" t="s">
        <v>463</v>
      </c>
      <c r="F189" s="54" t="s">
        <v>79</v>
      </c>
      <c r="G189" s="27" t="s">
        <v>34</v>
      </c>
      <c r="H189" s="27" t="s">
        <v>78</v>
      </c>
      <c r="I189" s="27" t="s">
        <v>74</v>
      </c>
      <c r="J189" s="27" t="s">
        <v>37</v>
      </c>
      <c r="K189" s="27" t="s">
        <v>38</v>
      </c>
      <c r="L189" s="27" t="s">
        <v>87</v>
      </c>
      <c r="M189" s="27" t="s">
        <v>64</v>
      </c>
      <c r="N189" s="27" t="s">
        <v>362</v>
      </c>
      <c r="O189" s="27" t="s">
        <v>66</v>
      </c>
      <c r="P189" s="27" t="s">
        <v>67</v>
      </c>
      <c r="Q189" s="54" t="s">
        <v>240</v>
      </c>
      <c r="R189" s="27" t="s">
        <v>188</v>
      </c>
      <c r="S189" s="50"/>
      <c r="T189" s="51">
        <v>1</v>
      </c>
      <c r="U189" s="51">
        <f>IFERROR(VLOOKUP(H189,[2]Punteggi!$A:$B,2,FALSE),"NR")</f>
        <v>1</v>
      </c>
      <c r="V189" s="51">
        <f>IFERROR(VLOOKUP(I189,[2]Punteggi!$A:$B,2,FALSE),"NR")</f>
        <v>5</v>
      </c>
      <c r="W189" s="51">
        <v>1</v>
      </c>
      <c r="X189" s="51">
        <f>IFERROR(VLOOKUP(K189,[2]Punteggi!$A:$B,2,FALSE),"NR")</f>
        <v>1</v>
      </c>
      <c r="Y189" s="51">
        <v>1</v>
      </c>
      <c r="Z189" s="51">
        <f>IFERROR(VLOOKUP(M189,[2]Punteggi!$A:$B,2,FALSE),"NR")</f>
        <v>3</v>
      </c>
      <c r="AA189" s="51">
        <v>5</v>
      </c>
      <c r="AB189" s="51">
        <v>1</v>
      </c>
      <c r="AC189" s="51">
        <v>1</v>
      </c>
      <c r="AD189" s="52">
        <f t="shared" si="8"/>
        <v>2</v>
      </c>
      <c r="AE189" s="52">
        <f t="shared" si="9"/>
        <v>2</v>
      </c>
      <c r="AF189" s="52">
        <f t="shared" si="10"/>
        <v>4</v>
      </c>
      <c r="AG189" s="47"/>
      <c r="AH189" s="47"/>
      <c r="AI189" s="47"/>
      <c r="AJ189" s="47"/>
      <c r="AK189" s="35"/>
      <c r="AL189" s="35"/>
      <c r="AM189" s="35"/>
      <c r="AN189" s="35"/>
      <c r="AO189" s="35"/>
      <c r="AP189" s="35"/>
      <c r="AQ189" s="35"/>
      <c r="AR189" s="35"/>
      <c r="AS189" s="35"/>
      <c r="AT189" s="35"/>
      <c r="AU189" s="35"/>
      <c r="AV189" s="35"/>
      <c r="AW189" s="35"/>
    </row>
    <row r="190" spans="1:49" s="41" customFormat="1" ht="32.700000000000003" customHeight="1" x14ac:dyDescent="0.3">
      <c r="A190" s="27" t="str">
        <f t="shared" si="11"/>
        <v>COMUNICAZIONE ESTERNA</v>
      </c>
      <c r="B190" s="54" t="s">
        <v>716</v>
      </c>
      <c r="C190" s="54" t="s">
        <v>717</v>
      </c>
      <c r="D190" s="54" t="s">
        <v>718</v>
      </c>
      <c r="E190" s="54" t="s">
        <v>284</v>
      </c>
      <c r="F190" s="54" t="s">
        <v>719</v>
      </c>
      <c r="G190" s="27" t="s">
        <v>83</v>
      </c>
      <c r="H190" s="27" t="s">
        <v>78</v>
      </c>
      <c r="I190" s="27" t="s">
        <v>74</v>
      </c>
      <c r="J190" s="27" t="s">
        <v>63</v>
      </c>
      <c r="K190" s="27" t="s">
        <v>38</v>
      </c>
      <c r="L190" s="27" t="s">
        <v>39</v>
      </c>
      <c r="M190" s="27" t="s">
        <v>298</v>
      </c>
      <c r="N190" s="27" t="s">
        <v>362</v>
      </c>
      <c r="O190" s="27" t="s">
        <v>66</v>
      </c>
      <c r="P190" s="27" t="s">
        <v>67</v>
      </c>
      <c r="Q190" s="54" t="s">
        <v>720</v>
      </c>
      <c r="R190" s="27" t="s">
        <v>188</v>
      </c>
      <c r="S190" s="61"/>
      <c r="T190" s="51">
        <f>IFERROR(VLOOKUP(G190,[2]Punteggi!$A:$B,2,FALSE),"NR")</f>
        <v>5</v>
      </c>
      <c r="U190" s="51">
        <f>IFERROR(VLOOKUP(H190,[2]Punteggi!$A:$B,2,FALSE),"NR")</f>
        <v>1</v>
      </c>
      <c r="V190" s="51">
        <f>IFERROR(VLOOKUP(I190,[2]Punteggi!$A:$B,2,FALSE),"NR")</f>
        <v>5</v>
      </c>
      <c r="W190" s="51">
        <f>IFERROR(VLOOKUP(J190,[2]Punteggi!$A:$B,2,FALSE),"NR")</f>
        <v>1</v>
      </c>
      <c r="X190" s="51">
        <f>IFERROR(VLOOKUP(K190,[2]Punteggi!$A:$B,2,FALSE),"NR")</f>
        <v>1</v>
      </c>
      <c r="Y190" s="51">
        <f>IFERROR(VLOOKUP(L190,[2]Punteggi!$A:$B,2,FALSE),"NR")</f>
        <v>0</v>
      </c>
      <c r="Z190" s="51">
        <f>IFERROR(VLOOKUP(M190,[2]Punteggi!$A:$B,2,FALSE),"NR")</f>
        <v>1</v>
      </c>
      <c r="AA190" s="51">
        <f>IFERROR(VLOOKUP(N190,[2]Punteggi!$A:$B,2,FALSE),"NR")</f>
        <v>3</v>
      </c>
      <c r="AB190" s="51">
        <f>IFERROR(VLOOKUP(O190,[2]Punteggi!$A:$B,2,FALSE),"NR")</f>
        <v>5</v>
      </c>
      <c r="AC190" s="51">
        <f>IFERROR(VLOOKUP(P190,[2]Punteggi!$A:$B,2,FALSE),"NR")</f>
        <v>2</v>
      </c>
      <c r="AD190" s="52">
        <f t="shared" si="8"/>
        <v>1.25</v>
      </c>
      <c r="AE190" s="52">
        <f t="shared" si="9"/>
        <v>3.1666666666666665</v>
      </c>
      <c r="AF190" s="52">
        <f t="shared" si="10"/>
        <v>3.958333333333333</v>
      </c>
      <c r="AG190" s="35"/>
      <c r="AH190" s="35"/>
      <c r="AI190" s="35"/>
      <c r="AJ190" s="35"/>
      <c r="AK190" s="35"/>
      <c r="AL190" s="35"/>
      <c r="AM190" s="35"/>
      <c r="AN190" s="35"/>
      <c r="AO190" s="35"/>
      <c r="AP190" s="35"/>
      <c r="AQ190" s="35"/>
      <c r="AR190" s="35"/>
      <c r="AS190" s="35"/>
      <c r="AT190" s="35"/>
      <c r="AU190" s="35"/>
      <c r="AV190" s="35"/>
      <c r="AW190" s="35"/>
    </row>
    <row r="191" spans="1:49" s="41" customFormat="1" ht="32.700000000000003" customHeight="1" x14ac:dyDescent="0.3">
      <c r="A191" s="27" t="str">
        <f t="shared" si="11"/>
        <v>SERVIZI AGLI ORDINI</v>
      </c>
      <c r="B191" s="54" t="s">
        <v>281</v>
      </c>
      <c r="C191" s="54" t="s">
        <v>282</v>
      </c>
      <c r="D191" s="54" t="s">
        <v>461</v>
      </c>
      <c r="E191" s="54" t="s">
        <v>463</v>
      </c>
      <c r="F191" s="54" t="s">
        <v>424</v>
      </c>
      <c r="G191" s="27" t="s">
        <v>34</v>
      </c>
      <c r="H191" s="27" t="s">
        <v>78</v>
      </c>
      <c r="I191" s="27" t="s">
        <v>74</v>
      </c>
      <c r="J191" s="27" t="s">
        <v>63</v>
      </c>
      <c r="K191" s="27" t="s">
        <v>38</v>
      </c>
      <c r="L191" s="27" t="s">
        <v>39</v>
      </c>
      <c r="M191" s="27" t="s">
        <v>64</v>
      </c>
      <c r="N191" s="27" t="s">
        <v>362</v>
      </c>
      <c r="O191" s="27" t="s">
        <v>66</v>
      </c>
      <c r="P191" s="27" t="s">
        <v>67</v>
      </c>
      <c r="Q191" s="54" t="s">
        <v>134</v>
      </c>
      <c r="R191" s="27" t="s">
        <v>188</v>
      </c>
      <c r="S191" s="50"/>
      <c r="T191" s="51">
        <f>IFERROR(VLOOKUP(G191,[2]Punteggi!$A:$B,2,FALSE),"NR")</f>
        <v>2</v>
      </c>
      <c r="U191" s="51">
        <f>IFERROR(VLOOKUP(H191,[2]Punteggi!$A:$B,2,FALSE),"NR")</f>
        <v>1</v>
      </c>
      <c r="V191" s="51">
        <f>IFERROR(VLOOKUP(I191,[2]Punteggi!$A:$B,2,FALSE),"NR")</f>
        <v>5</v>
      </c>
      <c r="W191" s="51">
        <f>IFERROR(VLOOKUP(J191,[2]Punteggi!$A:$B,2,FALSE),"NR")</f>
        <v>1</v>
      </c>
      <c r="X191" s="51">
        <f>IFERROR(VLOOKUP(K191,[2]Punteggi!$A:$B,2,FALSE),"NR")</f>
        <v>1</v>
      </c>
      <c r="Y191" s="51">
        <f>IFERROR(VLOOKUP(L191,[2]Punteggi!$A:$B,2,FALSE),"NR")</f>
        <v>0</v>
      </c>
      <c r="Z191" s="51">
        <f>IFERROR(VLOOKUP(M191,[2]Punteggi!$A:$B,2,FALSE),"NR")</f>
        <v>3</v>
      </c>
      <c r="AA191" s="51">
        <f>IFERROR(VLOOKUP(N191,[2]Punteggi!$A:$B,2,FALSE),"NR")</f>
        <v>3</v>
      </c>
      <c r="AB191" s="51">
        <f>IFERROR(VLOOKUP(O191,[2]Punteggi!$A:$B,2,FALSE),"NR")</f>
        <v>5</v>
      </c>
      <c r="AC191" s="51">
        <f>IFERROR(VLOOKUP(P191,[2]Punteggi!$A:$B,2,FALSE),"NR")</f>
        <v>2</v>
      </c>
      <c r="AD191" s="52">
        <f t="shared" si="8"/>
        <v>1.25</v>
      </c>
      <c r="AE191" s="52">
        <f t="shared" si="9"/>
        <v>3</v>
      </c>
      <c r="AF191" s="52">
        <f t="shared" si="10"/>
        <v>3.75</v>
      </c>
      <c r="AG191" s="35"/>
      <c r="AH191" s="35"/>
      <c r="AI191" s="35"/>
      <c r="AJ191" s="35"/>
      <c r="AK191" s="35"/>
      <c r="AL191" s="35"/>
      <c r="AM191" s="35"/>
      <c r="AN191" s="35"/>
      <c r="AO191" s="35"/>
      <c r="AP191" s="35"/>
      <c r="AQ191" s="35"/>
      <c r="AR191" s="35"/>
      <c r="AS191" s="35"/>
      <c r="AT191" s="35"/>
      <c r="AU191" s="35"/>
      <c r="AV191" s="35"/>
      <c r="AW191" s="35"/>
    </row>
    <row r="192" spans="1:49" s="41" customFormat="1" ht="32.700000000000003" customHeight="1" x14ac:dyDescent="0.3">
      <c r="A192" s="27" t="str">
        <f t="shared" si="11"/>
        <v>SEGRETERIE PRESIDENZA E VICEPRESIDENZA/DIREZIONE</v>
      </c>
      <c r="B192" s="58" t="s">
        <v>275</v>
      </c>
      <c r="C192" s="54" t="s">
        <v>721</v>
      </c>
      <c r="D192" s="54" t="s">
        <v>639</v>
      </c>
      <c r="E192" s="54" t="s">
        <v>280</v>
      </c>
      <c r="F192" s="54" t="s">
        <v>640</v>
      </c>
      <c r="G192" s="27" t="s">
        <v>83</v>
      </c>
      <c r="H192" s="27" t="s">
        <v>78</v>
      </c>
      <c r="I192" s="27" t="s">
        <v>74</v>
      </c>
      <c r="J192" s="27" t="s">
        <v>63</v>
      </c>
      <c r="K192" s="27" t="s">
        <v>38</v>
      </c>
      <c r="L192" s="27" t="s">
        <v>39</v>
      </c>
      <c r="M192" s="27" t="s">
        <v>298</v>
      </c>
      <c r="N192" s="27" t="s">
        <v>65</v>
      </c>
      <c r="O192" s="27" t="s">
        <v>41</v>
      </c>
      <c r="P192" s="27" t="s">
        <v>67</v>
      </c>
      <c r="Q192" s="54" t="s">
        <v>641</v>
      </c>
      <c r="R192" s="27" t="s">
        <v>188</v>
      </c>
      <c r="S192" s="50"/>
      <c r="T192" s="51">
        <f>IFERROR(VLOOKUP(G192,[2]Punteggi!$A:$B,2,FALSE),"NR")</f>
        <v>5</v>
      </c>
      <c r="U192" s="51">
        <f>IFERROR(VLOOKUP(H192,[2]Punteggi!$A:$B,2,FALSE),"NR")</f>
        <v>1</v>
      </c>
      <c r="V192" s="51">
        <f>IFERROR(VLOOKUP(I192,[2]Punteggi!$A:$B,2,FALSE),"NR")</f>
        <v>5</v>
      </c>
      <c r="W192" s="51">
        <f>IFERROR(VLOOKUP(J192,[2]Punteggi!$A:$B,2,FALSE),"NR")</f>
        <v>1</v>
      </c>
      <c r="X192" s="51">
        <f>IFERROR(VLOOKUP(K192,[2]Punteggi!$A:$B,2,FALSE),"NR")</f>
        <v>1</v>
      </c>
      <c r="Y192" s="51">
        <f>IFERROR(VLOOKUP(L192,[2]Punteggi!$A:$B,2,FALSE),"NR")</f>
        <v>0</v>
      </c>
      <c r="Z192" s="51">
        <f>IFERROR(VLOOKUP(M192,[2]Punteggi!$A:$B,2,FALSE),"NR")</f>
        <v>1</v>
      </c>
      <c r="AA192" s="51">
        <f>IFERROR(VLOOKUP(N192,[2]Punteggi!$A:$B,2,FALSE),"NR")</f>
        <v>4</v>
      </c>
      <c r="AB192" s="51">
        <f>IFERROR(VLOOKUP(O192,[2]Punteggi!$A:$B,2,FALSE),"NR")</f>
        <v>1</v>
      </c>
      <c r="AC192" s="51">
        <f>IFERROR(VLOOKUP(P192,[2]Punteggi!$A:$B,2,FALSE),"NR")</f>
        <v>2</v>
      </c>
      <c r="AD192" s="52">
        <f t="shared" si="8"/>
        <v>1.5</v>
      </c>
      <c r="AE192" s="52">
        <f t="shared" si="9"/>
        <v>2.5</v>
      </c>
      <c r="AF192" s="52">
        <f t="shared" si="10"/>
        <v>3.75</v>
      </c>
      <c r="AG192" s="47"/>
      <c r="AH192" s="47"/>
      <c r="AI192" s="47"/>
      <c r="AJ192" s="47"/>
      <c r="AK192" s="35"/>
      <c r="AL192" s="35"/>
      <c r="AM192" s="35"/>
      <c r="AN192" s="35"/>
      <c r="AO192" s="35"/>
      <c r="AP192" s="35"/>
      <c r="AQ192" s="35"/>
      <c r="AR192" s="35"/>
      <c r="AS192" s="35"/>
      <c r="AT192" s="35"/>
      <c r="AU192" s="35"/>
      <c r="AV192" s="35"/>
      <c r="AW192" s="35"/>
    </row>
    <row r="193" spans="1:49" s="41" customFormat="1" ht="32.700000000000003" customHeight="1" x14ac:dyDescent="0.3">
      <c r="A193" s="27" t="str">
        <f t="shared" si="11"/>
        <v>SICUREZZA LUOGHI DI LAVORO</v>
      </c>
      <c r="B193" s="54" t="s">
        <v>722</v>
      </c>
      <c r="C193" s="54" t="s">
        <v>723</v>
      </c>
      <c r="D193" s="54" t="s">
        <v>724</v>
      </c>
      <c r="E193" s="54" t="s">
        <v>329</v>
      </c>
      <c r="F193" s="54" t="s">
        <v>725</v>
      </c>
      <c r="G193" s="27" t="s">
        <v>34</v>
      </c>
      <c r="H193" s="27" t="s">
        <v>77</v>
      </c>
      <c r="I193" s="27" t="s">
        <v>36</v>
      </c>
      <c r="J193" s="27" t="s">
        <v>63</v>
      </c>
      <c r="K193" s="27" t="s">
        <v>38</v>
      </c>
      <c r="L193" s="27" t="s">
        <v>39</v>
      </c>
      <c r="M193" s="27" t="s">
        <v>298</v>
      </c>
      <c r="N193" s="27" t="s">
        <v>362</v>
      </c>
      <c r="O193" s="27" t="s">
        <v>66</v>
      </c>
      <c r="P193" s="27" t="s">
        <v>75</v>
      </c>
      <c r="Q193" s="54" t="s">
        <v>820</v>
      </c>
      <c r="R193" s="27" t="s">
        <v>188</v>
      </c>
      <c r="S193" s="50"/>
      <c r="T193" s="51">
        <f>IFERROR(VLOOKUP(G193,[2]Punteggi!$A:$B,2,FALSE),"NR")</f>
        <v>2</v>
      </c>
      <c r="U193" s="51">
        <f>IFERROR(VLOOKUP(H193,[2]Punteggi!$A:$B,2,FALSE),"NR")</f>
        <v>2</v>
      </c>
      <c r="V193" s="51">
        <f>IFERROR(VLOOKUP(I193,[2]Punteggi!$A:$B,2,FALSE),"NR")</f>
        <v>2</v>
      </c>
      <c r="W193" s="51">
        <f>IFERROR(VLOOKUP(J193,[2]Punteggi!$A:$B,2,FALSE),"NR")</f>
        <v>1</v>
      </c>
      <c r="X193" s="51">
        <f>IFERROR(VLOOKUP(K193,[2]Punteggi!$A:$B,2,FALSE),"NR")</f>
        <v>1</v>
      </c>
      <c r="Y193" s="51">
        <f>IFERROR(VLOOKUP(L193,[2]Punteggi!$A:$B,2,FALSE),"NR")</f>
        <v>0</v>
      </c>
      <c r="Z193" s="51">
        <f>IFERROR(VLOOKUP(M193,[2]Punteggi!$A:$B,2,FALSE),"NR")</f>
        <v>1</v>
      </c>
      <c r="AA193" s="51">
        <f>IFERROR(VLOOKUP(N193,[2]Punteggi!$A:$B,2,FALSE),"NR")</f>
        <v>3</v>
      </c>
      <c r="AB193" s="51">
        <f>IFERROR(VLOOKUP(O193,[2]Punteggi!$A:$B,2,FALSE),"NR")</f>
        <v>5</v>
      </c>
      <c r="AC193" s="51">
        <f>IFERROR(VLOOKUP(P193,[2]Punteggi!$A:$B,2,FALSE),"NR")</f>
        <v>4</v>
      </c>
      <c r="AD193" s="52">
        <f t="shared" si="8"/>
        <v>1.5</v>
      </c>
      <c r="AE193" s="52">
        <f t="shared" si="9"/>
        <v>2.5</v>
      </c>
      <c r="AF193" s="52">
        <f t="shared" si="10"/>
        <v>3.75</v>
      </c>
      <c r="AG193" s="35"/>
      <c r="AH193" s="35"/>
      <c r="AI193" s="35"/>
      <c r="AJ193" s="35"/>
      <c r="AK193" s="35"/>
      <c r="AL193" s="35"/>
      <c r="AM193" s="35"/>
      <c r="AN193" s="35"/>
      <c r="AO193" s="35"/>
      <c r="AP193" s="35"/>
      <c r="AQ193" s="35"/>
      <c r="AR193" s="35"/>
      <c r="AS193" s="35"/>
      <c r="AT193" s="35"/>
      <c r="AU193" s="35"/>
      <c r="AV193" s="35"/>
      <c r="AW193" s="35"/>
    </row>
    <row r="194" spans="1:49" s="41" customFormat="1" ht="32.700000000000003" customHeight="1" x14ac:dyDescent="0.3">
      <c r="A194" s="27" t="str">
        <f t="shared" si="11"/>
        <v>SISTEMI INFORMATIVI</v>
      </c>
      <c r="B194" s="54" t="s">
        <v>142</v>
      </c>
      <c r="C194" s="54" t="s">
        <v>726</v>
      </c>
      <c r="D194" s="54" t="s">
        <v>143</v>
      </c>
      <c r="E194" s="54" t="s">
        <v>329</v>
      </c>
      <c r="F194" s="54" t="s">
        <v>144</v>
      </c>
      <c r="G194" s="27" t="s">
        <v>34</v>
      </c>
      <c r="H194" s="27" t="s">
        <v>361</v>
      </c>
      <c r="I194" s="27" t="s">
        <v>74</v>
      </c>
      <c r="J194" s="27" t="s">
        <v>63</v>
      </c>
      <c r="K194" s="27" t="s">
        <v>38</v>
      </c>
      <c r="L194" s="27" t="s">
        <v>39</v>
      </c>
      <c r="M194" s="27" t="s">
        <v>48</v>
      </c>
      <c r="N194" s="27" t="s">
        <v>65</v>
      </c>
      <c r="O194" s="27" t="s">
        <v>66</v>
      </c>
      <c r="P194" s="27" t="s">
        <v>220</v>
      </c>
      <c r="Q194" s="54" t="s">
        <v>145</v>
      </c>
      <c r="R194" s="27" t="s">
        <v>188</v>
      </c>
      <c r="S194" s="50"/>
      <c r="T194" s="51">
        <f>IFERROR(VLOOKUP(G194,[2]Punteggi!$A:$B,2,FALSE),"NR")</f>
        <v>2</v>
      </c>
      <c r="U194" s="51">
        <v>1</v>
      </c>
      <c r="V194" s="51">
        <v>5</v>
      </c>
      <c r="W194" s="51">
        <v>1</v>
      </c>
      <c r="X194" s="51">
        <v>1</v>
      </c>
      <c r="Y194" s="51">
        <f>IFERROR(VLOOKUP(L194,[2]Punteggi!$A:$B,2,FALSE),"NR")</f>
        <v>0</v>
      </c>
      <c r="Z194" s="51">
        <f>IFERROR(VLOOKUP(M194,[2]Punteggi!$A:$B,2,FALSE),"NR")</f>
        <v>5</v>
      </c>
      <c r="AA194" s="51">
        <f>IFERROR(VLOOKUP(N194,[2]Punteggi!$A:$B,2,FALSE),"NR")</f>
        <v>4</v>
      </c>
      <c r="AB194" s="51">
        <v>1</v>
      </c>
      <c r="AC194" s="51">
        <v>1</v>
      </c>
      <c r="AD194" s="52">
        <f t="shared" ref="AD194:AD228" si="12">IFERROR(+AVERAGE($U194,$X194,$Y194,$AA194),"NR")</f>
        <v>1.5</v>
      </c>
      <c r="AE194" s="52">
        <f t="shared" ref="AE194:AE228" si="13">IFERROR(+AVERAGE($T194,$V194,$W194,$Z194,$AB194,$AC194),"NR")</f>
        <v>2.5</v>
      </c>
      <c r="AF194" s="52">
        <f t="shared" ref="AF194:AF228" si="14">IFERROR((+AD194*AE194),"NR")</f>
        <v>3.75</v>
      </c>
      <c r="AG194" s="35"/>
      <c r="AH194" s="35"/>
      <c r="AI194" s="35"/>
      <c r="AJ194" s="35"/>
      <c r="AK194" s="47"/>
      <c r="AL194" s="47"/>
      <c r="AM194" s="47"/>
      <c r="AN194" s="47"/>
      <c r="AO194" s="47"/>
      <c r="AP194" s="47"/>
      <c r="AQ194" s="47"/>
      <c r="AR194" s="47"/>
      <c r="AS194" s="47"/>
      <c r="AT194" s="47"/>
      <c r="AU194" s="47"/>
      <c r="AV194" s="35"/>
      <c r="AW194" s="35"/>
    </row>
    <row r="195" spans="1:49" s="41" customFormat="1" ht="32.700000000000003" customHeight="1" x14ac:dyDescent="0.3">
      <c r="A195" s="27" t="str">
        <f t="shared" ref="A195:A228" si="15">B195</f>
        <v>SISTEMI INFORMATIVI</v>
      </c>
      <c r="B195" s="54" t="s">
        <v>142</v>
      </c>
      <c r="C195" s="54" t="s">
        <v>727</v>
      </c>
      <c r="D195" s="54" t="s">
        <v>146</v>
      </c>
      <c r="E195" s="54" t="s">
        <v>329</v>
      </c>
      <c r="F195" s="54" t="s">
        <v>147</v>
      </c>
      <c r="G195" s="27" t="s">
        <v>34</v>
      </c>
      <c r="H195" s="27" t="s">
        <v>361</v>
      </c>
      <c r="I195" s="27" t="s">
        <v>74</v>
      </c>
      <c r="J195" s="27" t="s">
        <v>63</v>
      </c>
      <c r="K195" s="27" t="s">
        <v>38</v>
      </c>
      <c r="L195" s="27" t="s">
        <v>39</v>
      </c>
      <c r="M195" s="27" t="s">
        <v>48</v>
      </c>
      <c r="N195" s="27" t="s">
        <v>65</v>
      </c>
      <c r="O195" s="27" t="s">
        <v>66</v>
      </c>
      <c r="P195" s="27" t="s">
        <v>220</v>
      </c>
      <c r="Q195" s="54" t="s">
        <v>145</v>
      </c>
      <c r="R195" s="27" t="s">
        <v>188</v>
      </c>
      <c r="S195" s="50"/>
      <c r="T195" s="51">
        <f>IFERROR(VLOOKUP(G195,[2]Punteggi!$A:$B,2,FALSE),"NR")</f>
        <v>2</v>
      </c>
      <c r="U195" s="51">
        <v>1</v>
      </c>
      <c r="V195" s="51">
        <v>5</v>
      </c>
      <c r="W195" s="51">
        <v>1</v>
      </c>
      <c r="X195" s="51">
        <v>1</v>
      </c>
      <c r="Y195" s="51">
        <f>IFERROR(VLOOKUP(L195,[2]Punteggi!$A:$B,2,FALSE),"NR")</f>
        <v>0</v>
      </c>
      <c r="Z195" s="51">
        <f>IFERROR(VLOOKUP(M195,[2]Punteggi!$A:$B,2,FALSE),"NR")</f>
        <v>5</v>
      </c>
      <c r="AA195" s="51">
        <f>IFERROR(VLOOKUP(N195,[2]Punteggi!$A:$B,2,FALSE),"NR")</f>
        <v>4</v>
      </c>
      <c r="AB195" s="51">
        <v>1</v>
      </c>
      <c r="AC195" s="51">
        <v>1</v>
      </c>
      <c r="AD195" s="52">
        <f t="shared" si="12"/>
        <v>1.5</v>
      </c>
      <c r="AE195" s="52">
        <f t="shared" si="13"/>
        <v>2.5</v>
      </c>
      <c r="AF195" s="52">
        <f t="shared" si="14"/>
        <v>3.75</v>
      </c>
      <c r="AG195" s="35"/>
      <c r="AH195" s="35"/>
      <c r="AI195" s="35"/>
      <c r="AJ195" s="35"/>
      <c r="AK195" s="35"/>
      <c r="AL195" s="35"/>
      <c r="AM195" s="35"/>
      <c r="AN195" s="35"/>
      <c r="AO195" s="35"/>
      <c r="AP195" s="35"/>
      <c r="AQ195" s="35"/>
      <c r="AR195" s="35"/>
      <c r="AS195" s="35"/>
      <c r="AT195" s="35"/>
      <c r="AU195" s="35"/>
      <c r="AV195" s="35"/>
      <c r="AW195" s="35"/>
    </row>
    <row r="196" spans="1:49" s="41" customFormat="1" ht="32.700000000000003" customHeight="1" x14ac:dyDescent="0.3">
      <c r="A196" s="27" t="str">
        <f t="shared" si="15"/>
        <v xml:space="preserve">PROVVEDIMENTI AMPLIATIVI DELLA SFERA GIURIDICA DEI DESTINATARI PRIVI DI EFFETTO ECONOMICO DIRETTO ED IMMEDIATO PER IL DESTINATARIO  </v>
      </c>
      <c r="B196" s="58" t="s">
        <v>59</v>
      </c>
      <c r="C196" s="54" t="s">
        <v>514</v>
      </c>
      <c r="D196" s="54" t="s">
        <v>728</v>
      </c>
      <c r="E196" s="54" t="s">
        <v>463</v>
      </c>
      <c r="F196" s="54" t="s">
        <v>147</v>
      </c>
      <c r="G196" s="27" t="s">
        <v>34</v>
      </c>
      <c r="H196" s="27" t="s">
        <v>78</v>
      </c>
      <c r="I196" s="27" t="s">
        <v>74</v>
      </c>
      <c r="J196" s="27" t="s">
        <v>37</v>
      </c>
      <c r="K196" s="27" t="s">
        <v>38</v>
      </c>
      <c r="L196" s="27" t="s">
        <v>39</v>
      </c>
      <c r="M196" s="27" t="s">
        <v>64</v>
      </c>
      <c r="N196" s="27" t="s">
        <v>362</v>
      </c>
      <c r="O196" s="27" t="s">
        <v>41</v>
      </c>
      <c r="P196" s="27" t="s">
        <v>67</v>
      </c>
      <c r="Q196" s="54" t="s">
        <v>729</v>
      </c>
      <c r="R196" s="27" t="s">
        <v>188</v>
      </c>
      <c r="S196" s="27"/>
      <c r="T196" s="51">
        <f>IFERROR(VLOOKUP(G196,[2]Punteggi!$A:$B,2,FALSE),"NR")</f>
        <v>2</v>
      </c>
      <c r="U196" s="51">
        <f>IFERROR(VLOOKUP(H196,[2]Punteggi!$A:$B,2,FALSE),"NR")</f>
        <v>1</v>
      </c>
      <c r="V196" s="51">
        <f>IFERROR(VLOOKUP(I196,[2]Punteggi!$A:$B,2,FALSE),"NR")</f>
        <v>5</v>
      </c>
      <c r="W196" s="51">
        <f>IFERROR(VLOOKUP(J196,[2]Punteggi!$A:$B,2,FALSE),"NR")</f>
        <v>5</v>
      </c>
      <c r="X196" s="51">
        <f>IFERROR(VLOOKUP(K196,[2]Punteggi!$A:$B,2,FALSE),"NR")</f>
        <v>1</v>
      </c>
      <c r="Y196" s="51">
        <f>IFERROR(VLOOKUP(L196,[2]Punteggi!$A:$B,2,FALSE),"NR")</f>
        <v>0</v>
      </c>
      <c r="Z196" s="51">
        <f>IFERROR(VLOOKUP(M196,[2]Punteggi!$A:$B,2,FALSE),"NR")</f>
        <v>3</v>
      </c>
      <c r="AA196" s="51">
        <f>IFERROR(VLOOKUP(N196,[2]Punteggi!$A:$B,2,FALSE),"NR")</f>
        <v>3</v>
      </c>
      <c r="AB196" s="51">
        <f>IFERROR(VLOOKUP(O196,[2]Punteggi!$A:$B,2,FALSE),"NR")</f>
        <v>1</v>
      </c>
      <c r="AC196" s="51">
        <f>IFERROR(VLOOKUP(P196,[2]Punteggi!$A:$B,2,FALSE),"NR")</f>
        <v>2</v>
      </c>
      <c r="AD196" s="52">
        <f t="shared" si="12"/>
        <v>1.25</v>
      </c>
      <c r="AE196" s="52">
        <f t="shared" si="13"/>
        <v>3</v>
      </c>
      <c r="AF196" s="52">
        <f t="shared" si="14"/>
        <v>3.75</v>
      </c>
      <c r="AG196" s="35"/>
      <c r="AH196" s="35"/>
      <c r="AI196" s="35"/>
      <c r="AJ196" s="35"/>
      <c r="AK196" s="47"/>
      <c r="AL196" s="47"/>
      <c r="AM196" s="47"/>
      <c r="AN196" s="47"/>
      <c r="AO196" s="47"/>
      <c r="AP196" s="47"/>
      <c r="AQ196" s="47"/>
      <c r="AR196" s="47"/>
      <c r="AS196" s="47"/>
      <c r="AT196" s="47"/>
      <c r="AU196" s="47"/>
      <c r="AV196" s="35"/>
      <c r="AW196" s="35"/>
    </row>
    <row r="197" spans="1:49" s="41" customFormat="1" ht="32.700000000000003" customHeight="1" x14ac:dyDescent="0.3">
      <c r="A197" s="27" t="str">
        <f t="shared" si="15"/>
        <v>GESTIONE DELLE ENTRATE DELLE SPESE E DEL PATRIMONIO</v>
      </c>
      <c r="B197" s="58" t="s">
        <v>58</v>
      </c>
      <c r="C197" s="54" t="s">
        <v>666</v>
      </c>
      <c r="D197" s="54" t="s">
        <v>730</v>
      </c>
      <c r="E197" s="54" t="s">
        <v>668</v>
      </c>
      <c r="F197" s="54" t="s">
        <v>669</v>
      </c>
      <c r="G197" s="27" t="s">
        <v>34</v>
      </c>
      <c r="H197" s="27" t="s">
        <v>78</v>
      </c>
      <c r="I197" s="27" t="s">
        <v>36</v>
      </c>
      <c r="J197" s="27" t="s">
        <v>63</v>
      </c>
      <c r="K197" s="27" t="s">
        <v>38</v>
      </c>
      <c r="L197" s="27" t="s">
        <v>39</v>
      </c>
      <c r="M197" s="27" t="s">
        <v>48</v>
      </c>
      <c r="N197" s="27" t="s">
        <v>362</v>
      </c>
      <c r="O197" s="27" t="s">
        <v>66</v>
      </c>
      <c r="P197" s="27" t="s">
        <v>67</v>
      </c>
      <c r="Q197" s="54" t="s">
        <v>670</v>
      </c>
      <c r="R197" s="27" t="s">
        <v>188</v>
      </c>
      <c r="S197" s="50"/>
      <c r="T197" s="51">
        <f>IFERROR(VLOOKUP(G197,[2]Punteggi!$A:$B,2,FALSE),"NR")</f>
        <v>2</v>
      </c>
      <c r="U197" s="51">
        <f>IFERROR(VLOOKUP(H197,[2]Punteggi!$A:$B,2,FALSE),"NR")</f>
        <v>1</v>
      </c>
      <c r="V197" s="51">
        <f>IFERROR(VLOOKUP(I197,[2]Punteggi!$A:$B,2,FALSE),"NR")</f>
        <v>2</v>
      </c>
      <c r="W197" s="51">
        <f>IFERROR(VLOOKUP(J197,[2]Punteggi!$A:$B,2,FALSE),"NR")</f>
        <v>1</v>
      </c>
      <c r="X197" s="51">
        <f>IFERROR(VLOOKUP(K197,[2]Punteggi!$A:$B,2,FALSE),"NR")</f>
        <v>1</v>
      </c>
      <c r="Y197" s="51">
        <f>IFERROR(VLOOKUP(L197,[2]Punteggi!$A:$B,2,FALSE),"NR")</f>
        <v>0</v>
      </c>
      <c r="Z197" s="51">
        <f>IFERROR(VLOOKUP(M197,[2]Punteggi!$A:$B,2,FALSE),"NR")</f>
        <v>5</v>
      </c>
      <c r="AA197" s="51">
        <f>IFERROR(VLOOKUP(N197,[2]Punteggi!$A:$B,2,FALSE),"NR")</f>
        <v>3</v>
      </c>
      <c r="AB197" s="51">
        <f>IFERROR(VLOOKUP(O197,[2]Punteggi!$A:$B,2,FALSE),"NR")</f>
        <v>5</v>
      </c>
      <c r="AC197" s="51">
        <f>IFERROR(VLOOKUP(P197,[2]Punteggi!$A:$B,2,FALSE),"NR")</f>
        <v>2</v>
      </c>
      <c r="AD197" s="52">
        <f t="shared" si="12"/>
        <v>1.25</v>
      </c>
      <c r="AE197" s="52">
        <f t="shared" si="13"/>
        <v>2.8333333333333335</v>
      </c>
      <c r="AF197" s="52">
        <f t="shared" si="14"/>
        <v>3.541666666666667</v>
      </c>
      <c r="AG197" s="35"/>
      <c r="AH197" s="35"/>
      <c r="AI197" s="35"/>
      <c r="AJ197" s="35"/>
      <c r="AK197" s="35"/>
      <c r="AL197" s="35"/>
      <c r="AM197" s="35"/>
      <c r="AN197" s="35"/>
      <c r="AO197" s="35"/>
      <c r="AP197" s="35"/>
      <c r="AQ197" s="35"/>
      <c r="AR197" s="35"/>
      <c r="AS197" s="35"/>
      <c r="AT197" s="35"/>
      <c r="AU197" s="35"/>
      <c r="AV197" s="35"/>
      <c r="AW197" s="35"/>
    </row>
    <row r="198" spans="1:49" s="41" customFormat="1" ht="32.700000000000003" customHeight="1" x14ac:dyDescent="0.3">
      <c r="A198" s="27" t="str">
        <f t="shared" si="15"/>
        <v>GESTIONE DELLE ENTRATE DELLE SPESE E DEL PATRIMONIO</v>
      </c>
      <c r="B198" s="58" t="s">
        <v>58</v>
      </c>
      <c r="C198" s="54" t="s">
        <v>731</v>
      </c>
      <c r="D198" s="54" t="s">
        <v>732</v>
      </c>
      <c r="E198" s="54" t="s">
        <v>668</v>
      </c>
      <c r="F198" s="54" t="s">
        <v>669</v>
      </c>
      <c r="G198" s="27" t="s">
        <v>34</v>
      </c>
      <c r="H198" s="27" t="s">
        <v>78</v>
      </c>
      <c r="I198" s="27" t="s">
        <v>36</v>
      </c>
      <c r="J198" s="27" t="s">
        <v>63</v>
      </c>
      <c r="K198" s="27" t="s">
        <v>38</v>
      </c>
      <c r="L198" s="27" t="s">
        <v>39</v>
      </c>
      <c r="M198" s="27" t="s">
        <v>48</v>
      </c>
      <c r="N198" s="27" t="s">
        <v>362</v>
      </c>
      <c r="O198" s="27" t="s">
        <v>66</v>
      </c>
      <c r="P198" s="27" t="s">
        <v>67</v>
      </c>
      <c r="Q198" s="54" t="s">
        <v>670</v>
      </c>
      <c r="R198" s="27" t="s">
        <v>188</v>
      </c>
      <c r="S198" s="50"/>
      <c r="T198" s="51">
        <f>IFERROR(VLOOKUP(G198,[2]Punteggi!$A:$B,2,FALSE),"NR")</f>
        <v>2</v>
      </c>
      <c r="U198" s="51">
        <f>IFERROR(VLOOKUP(H198,[2]Punteggi!$A:$B,2,FALSE),"NR")</f>
        <v>1</v>
      </c>
      <c r="V198" s="51">
        <f>IFERROR(VLOOKUP(I198,[2]Punteggi!$A:$B,2,FALSE),"NR")</f>
        <v>2</v>
      </c>
      <c r="W198" s="51">
        <f>IFERROR(VLOOKUP(J198,[2]Punteggi!$A:$B,2,FALSE),"NR")</f>
        <v>1</v>
      </c>
      <c r="X198" s="51">
        <f>IFERROR(VLOOKUP(K198,[2]Punteggi!$A:$B,2,FALSE),"NR")</f>
        <v>1</v>
      </c>
      <c r="Y198" s="51">
        <f>IFERROR(VLOOKUP(L198,[2]Punteggi!$A:$B,2,FALSE),"NR")</f>
        <v>0</v>
      </c>
      <c r="Z198" s="51">
        <f>IFERROR(VLOOKUP(M198,[2]Punteggi!$A:$B,2,FALSE),"NR")</f>
        <v>5</v>
      </c>
      <c r="AA198" s="51">
        <f>IFERROR(VLOOKUP(N198,[2]Punteggi!$A:$B,2,FALSE),"NR")</f>
        <v>3</v>
      </c>
      <c r="AB198" s="51">
        <f>IFERROR(VLOOKUP(O198,[2]Punteggi!$A:$B,2,FALSE),"NR")</f>
        <v>5</v>
      </c>
      <c r="AC198" s="51">
        <f>IFERROR(VLOOKUP(P198,[2]Punteggi!$A:$B,2,FALSE),"NR")</f>
        <v>2</v>
      </c>
      <c r="AD198" s="52">
        <f t="shared" si="12"/>
        <v>1.25</v>
      </c>
      <c r="AE198" s="52">
        <f t="shared" si="13"/>
        <v>2.8333333333333335</v>
      </c>
      <c r="AF198" s="52">
        <f t="shared" si="14"/>
        <v>3.541666666666667</v>
      </c>
      <c r="AG198" s="35"/>
      <c r="AH198" s="35"/>
      <c r="AI198" s="35"/>
      <c r="AJ198" s="35"/>
      <c r="AK198" s="35"/>
      <c r="AL198" s="35"/>
      <c r="AM198" s="35"/>
      <c r="AN198" s="35"/>
      <c r="AO198" s="35"/>
      <c r="AP198" s="35"/>
      <c r="AQ198" s="35"/>
      <c r="AR198" s="35"/>
      <c r="AS198" s="35"/>
      <c r="AT198" s="35"/>
      <c r="AU198" s="35"/>
      <c r="AV198" s="35"/>
      <c r="AW198" s="35"/>
    </row>
    <row r="199" spans="1:49" s="41" customFormat="1" ht="32.700000000000003" customHeight="1" x14ac:dyDescent="0.3">
      <c r="A199" s="27" t="str">
        <f t="shared" si="15"/>
        <v>CONTRATTI PUBBLICI</v>
      </c>
      <c r="B199" s="54" t="s">
        <v>68</v>
      </c>
      <c r="C199" s="54" t="s">
        <v>633</v>
      </c>
      <c r="D199" s="54" t="s">
        <v>733</v>
      </c>
      <c r="E199" s="54" t="s">
        <v>71</v>
      </c>
      <c r="F199" s="54" t="s">
        <v>79</v>
      </c>
      <c r="G199" s="27" t="s">
        <v>34</v>
      </c>
      <c r="H199" s="27" t="s">
        <v>78</v>
      </c>
      <c r="I199" s="27" t="s">
        <v>74</v>
      </c>
      <c r="J199" s="27" t="s">
        <v>63</v>
      </c>
      <c r="K199" s="27" t="s">
        <v>38</v>
      </c>
      <c r="L199" s="27" t="s">
        <v>39</v>
      </c>
      <c r="M199" s="27" t="s">
        <v>64</v>
      </c>
      <c r="N199" s="27" t="s">
        <v>65</v>
      </c>
      <c r="O199" s="27" t="s">
        <v>41</v>
      </c>
      <c r="P199" s="27" t="s">
        <v>67</v>
      </c>
      <c r="Q199" s="54" t="s">
        <v>734</v>
      </c>
      <c r="R199" s="27" t="s">
        <v>188</v>
      </c>
      <c r="S199" s="27"/>
      <c r="T199" s="51">
        <f>IFERROR(VLOOKUP(G199,[2]Punteggi!$A:$B,2,FALSE),"NR")</f>
        <v>2</v>
      </c>
      <c r="U199" s="51">
        <f>IFERROR(VLOOKUP(H199,[2]Punteggi!$A:$B,2,FALSE),"NR")</f>
        <v>1</v>
      </c>
      <c r="V199" s="51">
        <f>IFERROR(VLOOKUP(I199,[2]Punteggi!$A:$B,2,FALSE),"NR")</f>
        <v>5</v>
      </c>
      <c r="W199" s="51">
        <f>IFERROR(VLOOKUP(J199,[2]Punteggi!$A:$B,2,FALSE),"NR")</f>
        <v>1</v>
      </c>
      <c r="X199" s="51">
        <f>IFERROR(VLOOKUP(K199,[2]Punteggi!$A:$B,2,FALSE),"NR")</f>
        <v>1</v>
      </c>
      <c r="Y199" s="51">
        <f>IFERROR(VLOOKUP(L199,[2]Punteggi!$A:$B,2,FALSE),"NR")</f>
        <v>0</v>
      </c>
      <c r="Z199" s="51">
        <f>IFERROR(VLOOKUP(M199,[2]Punteggi!$A:$B,2,FALSE),"NR")</f>
        <v>3</v>
      </c>
      <c r="AA199" s="51">
        <f>IFERROR(VLOOKUP(N199,[2]Punteggi!$A:$B,2,FALSE),"NR")</f>
        <v>4</v>
      </c>
      <c r="AB199" s="51">
        <f>IFERROR(VLOOKUP(O199,[2]Punteggi!$A:$B,2,FALSE),"NR")</f>
        <v>1</v>
      </c>
      <c r="AC199" s="51">
        <f>IFERROR(VLOOKUP(P199,[2]Punteggi!$A:$B,2,FALSE),"NR")</f>
        <v>2</v>
      </c>
      <c r="AD199" s="52">
        <f t="shared" si="12"/>
        <v>1.5</v>
      </c>
      <c r="AE199" s="52">
        <f t="shared" si="13"/>
        <v>2.3333333333333335</v>
      </c>
      <c r="AF199" s="52">
        <f t="shared" si="14"/>
        <v>3.5</v>
      </c>
      <c r="AG199" s="35"/>
      <c r="AH199" s="35"/>
      <c r="AI199" s="35"/>
      <c r="AJ199" s="35"/>
      <c r="AK199" s="35"/>
      <c r="AL199" s="35"/>
      <c r="AM199" s="35"/>
      <c r="AN199" s="35"/>
      <c r="AO199" s="35"/>
      <c r="AP199" s="35"/>
      <c r="AQ199" s="35"/>
      <c r="AR199" s="35"/>
      <c r="AS199" s="35"/>
      <c r="AT199" s="35"/>
      <c r="AU199" s="35"/>
      <c r="AV199" s="35"/>
      <c r="AW199" s="35"/>
    </row>
    <row r="200" spans="1:49" s="41" customFormat="1" ht="32.700000000000003" customHeight="1" x14ac:dyDescent="0.3">
      <c r="A200" s="27" t="str">
        <f t="shared" si="15"/>
        <v>GESTIONE DEL PERSONALE</v>
      </c>
      <c r="B200" s="54" t="s">
        <v>44</v>
      </c>
      <c r="C200" s="54" t="s">
        <v>735</v>
      </c>
      <c r="D200" s="54" t="s">
        <v>736</v>
      </c>
      <c r="E200" s="54" t="s">
        <v>535</v>
      </c>
      <c r="F200" s="54" t="s">
        <v>737</v>
      </c>
      <c r="G200" s="27" t="s">
        <v>34</v>
      </c>
      <c r="H200" s="27" t="s">
        <v>77</v>
      </c>
      <c r="I200" s="27" t="s">
        <v>74</v>
      </c>
      <c r="J200" s="27" t="s">
        <v>63</v>
      </c>
      <c r="K200" s="27" t="s">
        <v>38</v>
      </c>
      <c r="L200" s="27" t="s">
        <v>39</v>
      </c>
      <c r="M200" s="27" t="s">
        <v>298</v>
      </c>
      <c r="N200" s="27" t="s">
        <v>362</v>
      </c>
      <c r="O200" s="27" t="s">
        <v>66</v>
      </c>
      <c r="P200" s="27" t="s">
        <v>67</v>
      </c>
      <c r="Q200" s="54" t="s">
        <v>738</v>
      </c>
      <c r="R200" s="27" t="s">
        <v>188</v>
      </c>
      <c r="S200" s="50"/>
      <c r="T200" s="51">
        <f>IFERROR(VLOOKUP(G200,[2]Punteggi!$A:$B,2,FALSE),"NR")</f>
        <v>2</v>
      </c>
      <c r="U200" s="51">
        <f>IFERROR(VLOOKUP(H200,[2]Punteggi!$A:$B,2,FALSE),"NR")</f>
        <v>2</v>
      </c>
      <c r="V200" s="51">
        <f>IFERROR(VLOOKUP(I200,[2]Punteggi!$A:$B,2,FALSE),"NR")</f>
        <v>5</v>
      </c>
      <c r="W200" s="51">
        <f>IFERROR(VLOOKUP(J200,[2]Punteggi!$A:$B,2,FALSE),"NR")</f>
        <v>1</v>
      </c>
      <c r="X200" s="51">
        <f>IFERROR(VLOOKUP(K200,[2]Punteggi!$A:$B,2,FALSE),"NR")</f>
        <v>1</v>
      </c>
      <c r="Y200" s="51">
        <f>IFERROR(VLOOKUP(L200,[2]Punteggi!$A:$B,2,FALSE),"NR")</f>
        <v>0</v>
      </c>
      <c r="Z200" s="51">
        <f>IFERROR(VLOOKUP(M200,[2]Punteggi!$A:$B,2,FALSE),"NR")</f>
        <v>1</v>
      </c>
      <c r="AA200" s="51">
        <f>IFERROR(VLOOKUP(N200,[2]Punteggi!$A:$B,2,FALSE),"NR")</f>
        <v>3</v>
      </c>
      <c r="AB200" s="51">
        <f>IFERROR(VLOOKUP(O200,[2]Punteggi!$A:$B,2,FALSE),"NR")</f>
        <v>5</v>
      </c>
      <c r="AC200" s="51">
        <f>IFERROR(VLOOKUP(P200,[2]Punteggi!$A:$B,2,FALSE),"NR")</f>
        <v>2</v>
      </c>
      <c r="AD200" s="52">
        <f t="shared" si="12"/>
        <v>1.5</v>
      </c>
      <c r="AE200" s="52">
        <f t="shared" si="13"/>
        <v>2.6666666666666665</v>
      </c>
      <c r="AF200" s="52">
        <f t="shared" si="14"/>
        <v>4</v>
      </c>
      <c r="AG200" s="35"/>
      <c r="AH200" s="35"/>
      <c r="AI200" s="35"/>
      <c r="AJ200" s="35"/>
      <c r="AK200" s="35"/>
      <c r="AL200" s="35"/>
      <c r="AM200" s="35"/>
      <c r="AN200" s="35"/>
      <c r="AO200" s="35"/>
      <c r="AP200" s="35"/>
      <c r="AQ200" s="35"/>
      <c r="AR200" s="35"/>
      <c r="AS200" s="35"/>
      <c r="AT200" s="35"/>
      <c r="AU200" s="35"/>
      <c r="AV200" s="35"/>
      <c r="AW200" s="35"/>
    </row>
    <row r="201" spans="1:49" s="41" customFormat="1" ht="32.700000000000003" customHeight="1" x14ac:dyDescent="0.3">
      <c r="A201" s="27" t="str">
        <f t="shared" si="15"/>
        <v>SEGRETERIE PRESIDENZA E VICEPRESIDENZA</v>
      </c>
      <c r="B201" s="58" t="s">
        <v>822</v>
      </c>
      <c r="C201" s="54" t="s">
        <v>739</v>
      </c>
      <c r="D201" s="54" t="s">
        <v>740</v>
      </c>
      <c r="E201" s="54" t="s">
        <v>278</v>
      </c>
      <c r="F201" s="54" t="s">
        <v>741</v>
      </c>
      <c r="G201" s="27" t="s">
        <v>83</v>
      </c>
      <c r="H201" s="27" t="s">
        <v>78</v>
      </c>
      <c r="I201" s="27" t="s">
        <v>36</v>
      </c>
      <c r="J201" s="27" t="s">
        <v>63</v>
      </c>
      <c r="K201" s="27" t="s">
        <v>38</v>
      </c>
      <c r="L201" s="27" t="s">
        <v>39</v>
      </c>
      <c r="M201" s="27" t="s">
        <v>298</v>
      </c>
      <c r="N201" s="27" t="s">
        <v>40</v>
      </c>
      <c r="O201" s="27" t="s">
        <v>41</v>
      </c>
      <c r="P201" s="27" t="s">
        <v>67</v>
      </c>
      <c r="Q201" s="54" t="s">
        <v>421</v>
      </c>
      <c r="R201" s="27" t="s">
        <v>188</v>
      </c>
      <c r="S201" s="50"/>
      <c r="T201" s="51">
        <f>IFERROR(VLOOKUP(G201,[2]Punteggi!$A:$B,2,FALSE),"NR")</f>
        <v>5</v>
      </c>
      <c r="U201" s="51">
        <f>IFERROR(VLOOKUP(H201,[2]Punteggi!$A:$B,2,FALSE),"NR")</f>
        <v>1</v>
      </c>
      <c r="V201" s="51">
        <f>IFERROR(VLOOKUP(I201,[2]Punteggi!$A:$B,2,FALSE),"NR")</f>
        <v>2</v>
      </c>
      <c r="W201" s="51">
        <f>IFERROR(VLOOKUP(J201,[2]Punteggi!$A:$B,2,FALSE),"NR")</f>
        <v>1</v>
      </c>
      <c r="X201" s="51">
        <f>IFERROR(VLOOKUP(K201,[2]Punteggi!$A:$B,2,FALSE),"NR")</f>
        <v>1</v>
      </c>
      <c r="Y201" s="51">
        <f>IFERROR(VLOOKUP(L201,[2]Punteggi!$A:$B,2,FALSE),"NR")</f>
        <v>0</v>
      </c>
      <c r="Z201" s="51">
        <f>IFERROR(VLOOKUP(M201,[2]Punteggi!$A:$B,2,FALSE),"NR")</f>
        <v>1</v>
      </c>
      <c r="AA201" s="51">
        <f>IFERROR(VLOOKUP(N201,[2]Punteggi!$A:$B,2,FALSE),"NR")</f>
        <v>5</v>
      </c>
      <c r="AB201" s="51">
        <f>IFERROR(VLOOKUP(O201,[2]Punteggi!$A:$B,2,FALSE),"NR")</f>
        <v>1</v>
      </c>
      <c r="AC201" s="51">
        <f>IFERROR(VLOOKUP(P201,[2]Punteggi!$A:$B,2,FALSE),"NR")</f>
        <v>2</v>
      </c>
      <c r="AD201" s="52">
        <f t="shared" si="12"/>
        <v>1.75</v>
      </c>
      <c r="AE201" s="52">
        <f t="shared" si="13"/>
        <v>2</v>
      </c>
      <c r="AF201" s="52">
        <f t="shared" si="14"/>
        <v>3.5</v>
      </c>
      <c r="AG201" s="47"/>
      <c r="AH201" s="47"/>
      <c r="AI201" s="47"/>
      <c r="AJ201" s="47"/>
      <c r="AK201" s="35"/>
      <c r="AL201" s="35"/>
      <c r="AM201" s="35"/>
      <c r="AN201" s="35"/>
      <c r="AO201" s="35"/>
      <c r="AP201" s="35"/>
      <c r="AQ201" s="35"/>
      <c r="AR201" s="35"/>
      <c r="AS201" s="35"/>
      <c r="AT201" s="35"/>
      <c r="AU201" s="35"/>
      <c r="AV201" s="35"/>
      <c r="AW201" s="35"/>
    </row>
    <row r="202" spans="1:49" s="41" customFormat="1" ht="32.700000000000003" customHeight="1" x14ac:dyDescent="0.3">
      <c r="A202" s="27" t="str">
        <f t="shared" si="15"/>
        <v>SEGRETERIE PRESIDENZA E VICEPRESIDENZA</v>
      </c>
      <c r="B202" s="58" t="s">
        <v>822</v>
      </c>
      <c r="C202" s="54" t="s">
        <v>742</v>
      </c>
      <c r="D202" s="54" t="s">
        <v>743</v>
      </c>
      <c r="E202" s="54" t="s">
        <v>278</v>
      </c>
      <c r="F202" s="54" t="s">
        <v>744</v>
      </c>
      <c r="G202" s="27" t="s">
        <v>83</v>
      </c>
      <c r="H202" s="27" t="s">
        <v>78</v>
      </c>
      <c r="I202" s="27" t="s">
        <v>36</v>
      </c>
      <c r="J202" s="27" t="s">
        <v>63</v>
      </c>
      <c r="K202" s="27" t="s">
        <v>38</v>
      </c>
      <c r="L202" s="27" t="s">
        <v>39</v>
      </c>
      <c r="M202" s="27" t="s">
        <v>298</v>
      </c>
      <c r="N202" s="27" t="s">
        <v>40</v>
      </c>
      <c r="O202" s="27" t="s">
        <v>41</v>
      </c>
      <c r="P202" s="27" t="s">
        <v>67</v>
      </c>
      <c r="Q202" s="54" t="s">
        <v>745</v>
      </c>
      <c r="R202" s="27" t="s">
        <v>188</v>
      </c>
      <c r="S202" s="50"/>
      <c r="T202" s="51">
        <f>IFERROR(VLOOKUP(G202,[2]Punteggi!$A:$B,2,FALSE),"NR")</f>
        <v>5</v>
      </c>
      <c r="U202" s="51">
        <f>IFERROR(VLOOKUP(H202,[2]Punteggi!$A:$B,2,FALSE),"NR")</f>
        <v>1</v>
      </c>
      <c r="V202" s="51">
        <f>IFERROR(VLOOKUP(I202,[2]Punteggi!$A:$B,2,FALSE),"NR")</f>
        <v>2</v>
      </c>
      <c r="W202" s="51">
        <f>IFERROR(VLOOKUP(J202,[2]Punteggi!$A:$B,2,FALSE),"NR")</f>
        <v>1</v>
      </c>
      <c r="X202" s="51">
        <f>IFERROR(VLOOKUP(K202,[2]Punteggi!$A:$B,2,FALSE),"NR")</f>
        <v>1</v>
      </c>
      <c r="Y202" s="51">
        <f>IFERROR(VLOOKUP(L202,[2]Punteggi!$A:$B,2,FALSE),"NR")</f>
        <v>0</v>
      </c>
      <c r="Z202" s="51">
        <f>IFERROR(VLOOKUP(M202,[2]Punteggi!$A:$B,2,FALSE),"NR")</f>
        <v>1</v>
      </c>
      <c r="AA202" s="51">
        <f>IFERROR(VLOOKUP(N202,[2]Punteggi!$A:$B,2,FALSE),"NR")</f>
        <v>5</v>
      </c>
      <c r="AB202" s="51">
        <f>IFERROR(VLOOKUP(O202,[2]Punteggi!$A:$B,2,FALSE),"NR")</f>
        <v>1</v>
      </c>
      <c r="AC202" s="51">
        <f>IFERROR(VLOOKUP(P202,[2]Punteggi!$A:$B,2,FALSE),"NR")</f>
        <v>2</v>
      </c>
      <c r="AD202" s="52">
        <f t="shared" si="12"/>
        <v>1.75</v>
      </c>
      <c r="AE202" s="52">
        <f t="shared" si="13"/>
        <v>2</v>
      </c>
      <c r="AF202" s="52">
        <f t="shared" si="14"/>
        <v>3.5</v>
      </c>
      <c r="AG202" s="47"/>
      <c r="AH202" s="47"/>
      <c r="AI202" s="47"/>
      <c r="AJ202" s="47"/>
      <c r="AK202" s="35"/>
      <c r="AL202" s="35"/>
      <c r="AM202" s="35"/>
      <c r="AN202" s="35"/>
      <c r="AO202" s="35"/>
      <c r="AP202" s="35"/>
      <c r="AQ202" s="35"/>
      <c r="AR202" s="35"/>
      <c r="AS202" s="35"/>
      <c r="AT202" s="35"/>
      <c r="AU202" s="35"/>
      <c r="AV202" s="35"/>
      <c r="AW202" s="35"/>
    </row>
    <row r="203" spans="1:49" s="41" customFormat="1" ht="32.700000000000003" customHeight="1" x14ac:dyDescent="0.3">
      <c r="A203" s="27" t="str">
        <f t="shared" si="15"/>
        <v>SEGRETERIE PRESIDENZA E VICEPRESIDENZA</v>
      </c>
      <c r="B203" s="58" t="s">
        <v>822</v>
      </c>
      <c r="C203" s="58" t="s">
        <v>823</v>
      </c>
      <c r="D203" s="54" t="s">
        <v>747</v>
      </c>
      <c r="E203" s="54" t="s">
        <v>278</v>
      </c>
      <c r="F203" s="54" t="s">
        <v>748</v>
      </c>
      <c r="G203" s="27" t="s">
        <v>83</v>
      </c>
      <c r="H203" s="27" t="s">
        <v>78</v>
      </c>
      <c r="I203" s="27" t="s">
        <v>36</v>
      </c>
      <c r="J203" s="27" t="s">
        <v>63</v>
      </c>
      <c r="K203" s="27" t="s">
        <v>38</v>
      </c>
      <c r="L203" s="27" t="s">
        <v>39</v>
      </c>
      <c r="M203" s="27" t="s">
        <v>298</v>
      </c>
      <c r="N203" s="27" t="s">
        <v>40</v>
      </c>
      <c r="O203" s="27" t="s">
        <v>41</v>
      </c>
      <c r="P203" s="27" t="s">
        <v>67</v>
      </c>
      <c r="Q203" s="54" t="s">
        <v>749</v>
      </c>
      <c r="R203" s="27" t="s">
        <v>188</v>
      </c>
      <c r="S203" s="50"/>
      <c r="T203" s="51">
        <f>IFERROR(VLOOKUP(G203,[2]Punteggi!$A:$B,2,FALSE),"NR")</f>
        <v>5</v>
      </c>
      <c r="U203" s="51">
        <f>IFERROR(VLOOKUP(H203,[2]Punteggi!$A:$B,2,FALSE),"NR")</f>
        <v>1</v>
      </c>
      <c r="V203" s="51">
        <f>IFERROR(VLOOKUP(I203,[2]Punteggi!$A:$B,2,FALSE),"NR")</f>
        <v>2</v>
      </c>
      <c r="W203" s="51">
        <f>IFERROR(VLOOKUP(J203,[2]Punteggi!$A:$B,2,FALSE),"NR")</f>
        <v>1</v>
      </c>
      <c r="X203" s="51">
        <f>IFERROR(VLOOKUP(K203,[2]Punteggi!$A:$B,2,FALSE),"NR")</f>
        <v>1</v>
      </c>
      <c r="Y203" s="51">
        <f>IFERROR(VLOOKUP(L203,[2]Punteggi!$A:$B,2,FALSE),"NR")</f>
        <v>0</v>
      </c>
      <c r="Z203" s="51">
        <f>IFERROR(VLOOKUP(M203,[2]Punteggi!$A:$B,2,FALSE),"NR")</f>
        <v>1</v>
      </c>
      <c r="AA203" s="51">
        <f>IFERROR(VLOOKUP(N203,[2]Punteggi!$A:$B,2,FALSE),"NR")</f>
        <v>5</v>
      </c>
      <c r="AB203" s="51">
        <f>IFERROR(VLOOKUP(O203,[2]Punteggi!$A:$B,2,FALSE),"NR")</f>
        <v>1</v>
      </c>
      <c r="AC203" s="51">
        <f>IFERROR(VLOOKUP(P203,[2]Punteggi!$A:$B,2,FALSE),"NR")</f>
        <v>2</v>
      </c>
      <c r="AD203" s="52">
        <f t="shared" si="12"/>
        <v>1.75</v>
      </c>
      <c r="AE203" s="52">
        <f t="shared" si="13"/>
        <v>2</v>
      </c>
      <c r="AF203" s="52">
        <f t="shared" si="14"/>
        <v>3.5</v>
      </c>
      <c r="AG203" s="47"/>
      <c r="AH203" s="47"/>
      <c r="AI203" s="47"/>
      <c r="AJ203" s="47"/>
      <c r="AK203" s="35"/>
      <c r="AL203" s="35"/>
      <c r="AM203" s="35"/>
      <c r="AN203" s="35"/>
      <c r="AO203" s="35"/>
      <c r="AP203" s="35"/>
      <c r="AQ203" s="35"/>
      <c r="AR203" s="35"/>
      <c r="AS203" s="35"/>
      <c r="AT203" s="35"/>
      <c r="AU203" s="35"/>
      <c r="AV203" s="35"/>
      <c r="AW203" s="35"/>
    </row>
    <row r="204" spans="1:49" s="41" customFormat="1" ht="54" customHeight="1" x14ac:dyDescent="0.3">
      <c r="A204" s="27" t="str">
        <f t="shared" si="15"/>
        <v>SEGRETERIE PRESIDENZA E VICEPRESIDENZA</v>
      </c>
      <c r="B204" s="58" t="s">
        <v>822</v>
      </c>
      <c r="C204" s="54" t="s">
        <v>739</v>
      </c>
      <c r="D204" s="54" t="s">
        <v>740</v>
      </c>
      <c r="E204" s="54" t="s">
        <v>280</v>
      </c>
      <c r="F204" s="54" t="s">
        <v>741</v>
      </c>
      <c r="G204" s="27" t="s">
        <v>83</v>
      </c>
      <c r="H204" s="27" t="s">
        <v>78</v>
      </c>
      <c r="I204" s="27" t="s">
        <v>36</v>
      </c>
      <c r="J204" s="27" t="s">
        <v>63</v>
      </c>
      <c r="K204" s="27" t="s">
        <v>38</v>
      </c>
      <c r="L204" s="27" t="s">
        <v>39</v>
      </c>
      <c r="M204" s="27" t="s">
        <v>298</v>
      </c>
      <c r="N204" s="27" t="s">
        <v>40</v>
      </c>
      <c r="O204" s="27" t="s">
        <v>41</v>
      </c>
      <c r="P204" s="27" t="s">
        <v>67</v>
      </c>
      <c r="Q204" s="54" t="s">
        <v>421</v>
      </c>
      <c r="R204" s="27" t="s">
        <v>188</v>
      </c>
      <c r="S204" s="50"/>
      <c r="T204" s="51">
        <f>IFERROR(VLOOKUP(G204,[2]Punteggi!$A:$B,2,FALSE),"NR")</f>
        <v>5</v>
      </c>
      <c r="U204" s="51">
        <f>IFERROR(VLOOKUP(H204,[2]Punteggi!$A:$B,2,FALSE),"NR")</f>
        <v>1</v>
      </c>
      <c r="V204" s="51">
        <f>IFERROR(VLOOKUP(I204,[2]Punteggi!$A:$B,2,FALSE),"NR")</f>
        <v>2</v>
      </c>
      <c r="W204" s="51">
        <f>IFERROR(VLOOKUP(J204,[2]Punteggi!$A:$B,2,FALSE),"NR")</f>
        <v>1</v>
      </c>
      <c r="X204" s="51">
        <f>IFERROR(VLOOKUP(K204,[2]Punteggi!$A:$B,2,FALSE),"NR")</f>
        <v>1</v>
      </c>
      <c r="Y204" s="51">
        <f>IFERROR(VLOOKUP(L204,[2]Punteggi!$A:$B,2,FALSE),"NR")</f>
        <v>0</v>
      </c>
      <c r="Z204" s="51">
        <f>IFERROR(VLOOKUP(M204,[2]Punteggi!$A:$B,2,FALSE),"NR")</f>
        <v>1</v>
      </c>
      <c r="AA204" s="51">
        <f>IFERROR(VLOOKUP(N204,[2]Punteggi!$A:$B,2,FALSE),"NR")</f>
        <v>5</v>
      </c>
      <c r="AB204" s="51">
        <f>IFERROR(VLOOKUP(O204,[2]Punteggi!$A:$B,2,FALSE),"NR")</f>
        <v>1</v>
      </c>
      <c r="AC204" s="51">
        <f>IFERROR(VLOOKUP(P204,[2]Punteggi!$A:$B,2,FALSE),"NR")</f>
        <v>2</v>
      </c>
      <c r="AD204" s="52">
        <f t="shared" si="12"/>
        <v>1.75</v>
      </c>
      <c r="AE204" s="52">
        <f t="shared" si="13"/>
        <v>2</v>
      </c>
      <c r="AF204" s="52">
        <f t="shared" si="14"/>
        <v>3.5</v>
      </c>
      <c r="AG204" s="47"/>
      <c r="AH204" s="47"/>
      <c r="AI204" s="47"/>
      <c r="AJ204" s="47"/>
      <c r="AK204" s="35"/>
      <c r="AL204" s="35"/>
      <c r="AM204" s="35"/>
      <c r="AN204" s="35"/>
      <c r="AO204" s="35"/>
      <c r="AP204" s="35"/>
      <c r="AQ204" s="35"/>
      <c r="AR204" s="35"/>
      <c r="AS204" s="35"/>
      <c r="AT204" s="35"/>
      <c r="AU204" s="35"/>
      <c r="AV204" s="35"/>
      <c r="AW204" s="35"/>
    </row>
    <row r="205" spans="1:49" s="41" customFormat="1" ht="32.700000000000003" customHeight="1" x14ac:dyDescent="0.3">
      <c r="A205" s="27" t="str">
        <f t="shared" si="15"/>
        <v>SEGRETERIE PRESIDENZA E VICEPRESIDENZA</v>
      </c>
      <c r="B205" s="58" t="s">
        <v>822</v>
      </c>
      <c r="C205" s="54" t="s">
        <v>742</v>
      </c>
      <c r="D205" s="54" t="s">
        <v>743</v>
      </c>
      <c r="E205" s="54" t="s">
        <v>280</v>
      </c>
      <c r="F205" s="54" t="s">
        <v>744</v>
      </c>
      <c r="G205" s="27" t="s">
        <v>83</v>
      </c>
      <c r="H205" s="27" t="s">
        <v>78</v>
      </c>
      <c r="I205" s="27" t="s">
        <v>36</v>
      </c>
      <c r="J205" s="27" t="s">
        <v>63</v>
      </c>
      <c r="K205" s="27" t="s">
        <v>38</v>
      </c>
      <c r="L205" s="27" t="s">
        <v>39</v>
      </c>
      <c r="M205" s="27" t="s">
        <v>298</v>
      </c>
      <c r="N205" s="27" t="s">
        <v>40</v>
      </c>
      <c r="O205" s="27" t="s">
        <v>41</v>
      </c>
      <c r="P205" s="27" t="s">
        <v>67</v>
      </c>
      <c r="Q205" s="54" t="s">
        <v>745</v>
      </c>
      <c r="R205" s="27" t="s">
        <v>188</v>
      </c>
      <c r="S205" s="50"/>
      <c r="T205" s="51">
        <f>IFERROR(VLOOKUP(G205,[2]Punteggi!$A:$B,2,FALSE),"NR")</f>
        <v>5</v>
      </c>
      <c r="U205" s="51">
        <f>IFERROR(VLOOKUP(H205,[2]Punteggi!$A:$B,2,FALSE),"NR")</f>
        <v>1</v>
      </c>
      <c r="V205" s="51">
        <f>IFERROR(VLOOKUP(I205,[2]Punteggi!$A:$B,2,FALSE),"NR")</f>
        <v>2</v>
      </c>
      <c r="W205" s="51">
        <f>IFERROR(VLOOKUP(J205,[2]Punteggi!$A:$B,2,FALSE),"NR")</f>
        <v>1</v>
      </c>
      <c r="X205" s="51">
        <f>IFERROR(VLOOKUP(K205,[2]Punteggi!$A:$B,2,FALSE),"NR")</f>
        <v>1</v>
      </c>
      <c r="Y205" s="51">
        <f>IFERROR(VLOOKUP(L205,[2]Punteggi!$A:$B,2,FALSE),"NR")</f>
        <v>0</v>
      </c>
      <c r="Z205" s="51">
        <f>IFERROR(VLOOKUP(M205,[2]Punteggi!$A:$B,2,FALSE),"NR")</f>
        <v>1</v>
      </c>
      <c r="AA205" s="51">
        <f>IFERROR(VLOOKUP(N205,[2]Punteggi!$A:$B,2,FALSE),"NR")</f>
        <v>5</v>
      </c>
      <c r="AB205" s="51">
        <f>IFERROR(VLOOKUP(O205,[2]Punteggi!$A:$B,2,FALSE),"NR")</f>
        <v>1</v>
      </c>
      <c r="AC205" s="51">
        <f>IFERROR(VLOOKUP(P205,[2]Punteggi!$A:$B,2,FALSE),"NR")</f>
        <v>2</v>
      </c>
      <c r="AD205" s="52">
        <f t="shared" si="12"/>
        <v>1.75</v>
      </c>
      <c r="AE205" s="52">
        <f t="shared" si="13"/>
        <v>2</v>
      </c>
      <c r="AF205" s="52">
        <f t="shared" si="14"/>
        <v>3.5</v>
      </c>
      <c r="AG205" s="47"/>
      <c r="AH205" s="47"/>
      <c r="AI205" s="47"/>
      <c r="AJ205" s="47"/>
      <c r="AK205" s="35"/>
      <c r="AL205" s="35"/>
      <c r="AM205" s="35"/>
      <c r="AN205" s="35"/>
      <c r="AO205" s="35"/>
      <c r="AP205" s="35"/>
      <c r="AQ205" s="35"/>
      <c r="AR205" s="35"/>
      <c r="AS205" s="35"/>
      <c r="AT205" s="35"/>
      <c r="AU205" s="35"/>
      <c r="AV205" s="35"/>
      <c r="AW205" s="35"/>
    </row>
    <row r="206" spans="1:49" s="41" customFormat="1" ht="32.700000000000003" customHeight="1" x14ac:dyDescent="0.3">
      <c r="A206" s="27" t="str">
        <f t="shared" si="15"/>
        <v>SEGRETERIE PRESIDENZA E VICEPRESIDENZA</v>
      </c>
      <c r="B206" s="58" t="s">
        <v>822</v>
      </c>
      <c r="C206" s="58" t="s">
        <v>750</v>
      </c>
      <c r="D206" s="54" t="s">
        <v>747</v>
      </c>
      <c r="E206" s="54" t="s">
        <v>280</v>
      </c>
      <c r="F206" s="54" t="s">
        <v>748</v>
      </c>
      <c r="G206" s="27" t="s">
        <v>83</v>
      </c>
      <c r="H206" s="27" t="s">
        <v>78</v>
      </c>
      <c r="I206" s="27" t="s">
        <v>36</v>
      </c>
      <c r="J206" s="27" t="s">
        <v>63</v>
      </c>
      <c r="K206" s="27" t="s">
        <v>38</v>
      </c>
      <c r="L206" s="27" t="s">
        <v>39</v>
      </c>
      <c r="M206" s="27" t="s">
        <v>298</v>
      </c>
      <c r="N206" s="27" t="s">
        <v>40</v>
      </c>
      <c r="O206" s="27" t="s">
        <v>41</v>
      </c>
      <c r="P206" s="27" t="s">
        <v>67</v>
      </c>
      <c r="Q206" s="54" t="s">
        <v>749</v>
      </c>
      <c r="R206" s="27" t="s">
        <v>188</v>
      </c>
      <c r="S206" s="50"/>
      <c r="T206" s="51">
        <f>IFERROR(VLOOKUP(G206,[2]Punteggi!$A:$B,2,FALSE),"NR")</f>
        <v>5</v>
      </c>
      <c r="U206" s="51">
        <f>IFERROR(VLOOKUP(H206,[2]Punteggi!$A:$B,2,FALSE),"NR")</f>
        <v>1</v>
      </c>
      <c r="V206" s="51">
        <f>IFERROR(VLOOKUP(I206,[2]Punteggi!$A:$B,2,FALSE),"NR")</f>
        <v>2</v>
      </c>
      <c r="W206" s="51">
        <f>IFERROR(VLOOKUP(J206,[2]Punteggi!$A:$B,2,FALSE),"NR")</f>
        <v>1</v>
      </c>
      <c r="X206" s="51">
        <f>IFERROR(VLOOKUP(K206,[2]Punteggi!$A:$B,2,FALSE),"NR")</f>
        <v>1</v>
      </c>
      <c r="Y206" s="51">
        <f>IFERROR(VLOOKUP(L206,[2]Punteggi!$A:$B,2,FALSE),"NR")</f>
        <v>0</v>
      </c>
      <c r="Z206" s="51">
        <f>IFERROR(VLOOKUP(M206,[2]Punteggi!$A:$B,2,FALSE),"NR")</f>
        <v>1</v>
      </c>
      <c r="AA206" s="51">
        <f>IFERROR(VLOOKUP(N206,[2]Punteggi!$A:$B,2,FALSE),"NR")</f>
        <v>5</v>
      </c>
      <c r="AB206" s="51">
        <f>IFERROR(VLOOKUP(O206,[2]Punteggi!$A:$B,2,FALSE),"NR")</f>
        <v>1</v>
      </c>
      <c r="AC206" s="51">
        <f>IFERROR(VLOOKUP(P206,[2]Punteggi!$A:$B,2,FALSE),"NR")</f>
        <v>2</v>
      </c>
      <c r="AD206" s="52">
        <f t="shared" si="12"/>
        <v>1.75</v>
      </c>
      <c r="AE206" s="52">
        <f t="shared" si="13"/>
        <v>2</v>
      </c>
      <c r="AF206" s="52">
        <f t="shared" si="14"/>
        <v>3.5</v>
      </c>
      <c r="AG206" s="47"/>
      <c r="AH206" s="47"/>
      <c r="AI206" s="47"/>
      <c r="AJ206" s="47"/>
      <c r="AK206" s="35"/>
      <c r="AL206" s="35"/>
      <c r="AM206" s="35"/>
      <c r="AN206" s="35"/>
      <c r="AO206" s="35"/>
      <c r="AP206" s="35"/>
      <c r="AQ206" s="35"/>
      <c r="AR206" s="35"/>
      <c r="AS206" s="35"/>
      <c r="AT206" s="35"/>
      <c r="AU206" s="35"/>
      <c r="AV206" s="35"/>
      <c r="AW206" s="35"/>
    </row>
    <row r="207" spans="1:49" s="41" customFormat="1" ht="32.700000000000003" customHeight="1" x14ac:dyDescent="0.3">
      <c r="A207" s="27" t="str">
        <f t="shared" si="15"/>
        <v>GESTIONE DELLE ENTRATE DELLE SPESE E DEL PATRIMONIO</v>
      </c>
      <c r="B207" s="54" t="s">
        <v>58</v>
      </c>
      <c r="C207" s="54" t="s">
        <v>751</v>
      </c>
      <c r="D207" s="54" t="s">
        <v>752</v>
      </c>
      <c r="E207" s="54" t="s">
        <v>329</v>
      </c>
      <c r="F207" s="54" t="s">
        <v>753</v>
      </c>
      <c r="G207" s="27" t="s">
        <v>34</v>
      </c>
      <c r="H207" s="27" t="s">
        <v>77</v>
      </c>
      <c r="I207" s="27" t="s">
        <v>36</v>
      </c>
      <c r="J207" s="27" t="s">
        <v>63</v>
      </c>
      <c r="K207" s="27" t="s">
        <v>38</v>
      </c>
      <c r="L207" s="27" t="s">
        <v>39</v>
      </c>
      <c r="M207" s="27" t="s">
        <v>298</v>
      </c>
      <c r="N207" s="27" t="s">
        <v>362</v>
      </c>
      <c r="O207" s="27" t="s">
        <v>66</v>
      </c>
      <c r="P207" s="27" t="s">
        <v>220</v>
      </c>
      <c r="Q207" s="54" t="s">
        <v>754</v>
      </c>
      <c r="R207" s="27" t="s">
        <v>188</v>
      </c>
      <c r="S207" s="50"/>
      <c r="T207" s="51">
        <f>IFERROR(VLOOKUP(G207,[2]Punteggi!$A:$B,2,FALSE),"NR")</f>
        <v>2</v>
      </c>
      <c r="U207" s="51">
        <f>IFERROR(VLOOKUP(H207,[2]Punteggi!$A:$B,2,FALSE),"NR")</f>
        <v>2</v>
      </c>
      <c r="V207" s="51">
        <f>IFERROR(VLOOKUP(I207,[2]Punteggi!$A:$B,2,FALSE),"NR")</f>
        <v>2</v>
      </c>
      <c r="W207" s="51">
        <f>IFERROR(VLOOKUP(J207,[2]Punteggi!$A:$B,2,FALSE),"NR")</f>
        <v>1</v>
      </c>
      <c r="X207" s="51">
        <f>IFERROR(VLOOKUP(K207,[2]Punteggi!$A:$B,2,FALSE),"NR")</f>
        <v>1</v>
      </c>
      <c r="Y207" s="51">
        <f>IFERROR(VLOOKUP(L207,[2]Punteggi!$A:$B,2,FALSE),"NR")</f>
        <v>0</v>
      </c>
      <c r="Z207" s="51">
        <f>IFERROR(VLOOKUP(M207,[2]Punteggi!$A:$B,2,FALSE),"NR")</f>
        <v>1</v>
      </c>
      <c r="AA207" s="51">
        <f>IFERROR(VLOOKUP(N207,[2]Punteggi!$A:$B,2,FALSE),"NR")</f>
        <v>3</v>
      </c>
      <c r="AB207" s="51">
        <f>IFERROR(VLOOKUP(O207,[2]Punteggi!$A:$B,2,FALSE),"NR")</f>
        <v>5</v>
      </c>
      <c r="AC207" s="51">
        <f>IFERROR(VLOOKUP(P207,[2]Punteggi!$A:$B,2,FALSE),"NR")</f>
        <v>3</v>
      </c>
      <c r="AD207" s="52">
        <f t="shared" si="12"/>
        <v>1.5</v>
      </c>
      <c r="AE207" s="52">
        <f t="shared" si="13"/>
        <v>2.3333333333333335</v>
      </c>
      <c r="AF207" s="52">
        <f t="shared" si="14"/>
        <v>3.5</v>
      </c>
      <c r="AG207" s="35"/>
      <c r="AH207" s="35"/>
      <c r="AI207" s="35"/>
      <c r="AJ207" s="35"/>
      <c r="AK207" s="35"/>
      <c r="AL207" s="35"/>
      <c r="AM207" s="35"/>
      <c r="AN207" s="35"/>
      <c r="AO207" s="35"/>
      <c r="AP207" s="35"/>
      <c r="AQ207" s="35"/>
      <c r="AR207" s="35"/>
      <c r="AS207" s="35"/>
      <c r="AT207" s="35"/>
      <c r="AU207" s="35"/>
      <c r="AV207" s="35"/>
      <c r="AW207" s="35"/>
    </row>
    <row r="208" spans="1:49" s="41" customFormat="1" ht="32.700000000000003" customHeight="1" x14ac:dyDescent="0.3">
      <c r="A208" s="27" t="str">
        <f t="shared" si="15"/>
        <v>GESTIONE DEL PERSONALE</v>
      </c>
      <c r="B208" s="58" t="s">
        <v>44</v>
      </c>
      <c r="C208" s="54" t="s">
        <v>755</v>
      </c>
      <c r="D208" s="58" t="s">
        <v>108</v>
      </c>
      <c r="E208" s="54" t="s">
        <v>54</v>
      </c>
      <c r="F208" s="54" t="s">
        <v>46</v>
      </c>
      <c r="G208" s="27" t="s">
        <v>297</v>
      </c>
      <c r="H208" s="27" t="s">
        <v>77</v>
      </c>
      <c r="I208" s="27" t="s">
        <v>36</v>
      </c>
      <c r="J208" s="27" t="s">
        <v>47</v>
      </c>
      <c r="K208" s="27" t="s">
        <v>38</v>
      </c>
      <c r="L208" s="27" t="s">
        <v>39</v>
      </c>
      <c r="M208" s="27" t="s">
        <v>48</v>
      </c>
      <c r="N208" s="27" t="s">
        <v>40</v>
      </c>
      <c r="O208" s="27" t="s">
        <v>66</v>
      </c>
      <c r="P208" s="27" t="s">
        <v>42</v>
      </c>
      <c r="Q208" s="54" t="s">
        <v>49</v>
      </c>
      <c r="R208" s="27" t="s">
        <v>188</v>
      </c>
      <c r="S208" s="27"/>
      <c r="T208" s="56">
        <v>2</v>
      </c>
      <c r="U208" s="56">
        <v>1</v>
      </c>
      <c r="V208" s="56">
        <f>IFERROR(VLOOKUP(I208,[2]Punteggi!$A:$B,2,FALSE),"NR")</f>
        <v>2</v>
      </c>
      <c r="W208" s="56">
        <f>IFERROR(VLOOKUP(J208,[2]Punteggi!$A:$B,2,FALSE),"NR")</f>
        <v>3</v>
      </c>
      <c r="X208" s="56">
        <f>IFERROR(VLOOKUP(K208,[2]Punteggi!$A:$B,2,FALSE),"NR")</f>
        <v>1</v>
      </c>
      <c r="Y208" s="56">
        <v>0</v>
      </c>
      <c r="Z208" s="56">
        <f>IFERROR(VLOOKUP(M208,[2]Punteggi!$A:$B,2,FALSE),"NR")</f>
        <v>5</v>
      </c>
      <c r="AA208" s="56">
        <v>4</v>
      </c>
      <c r="AB208" s="56">
        <v>1</v>
      </c>
      <c r="AC208" s="56">
        <v>1</v>
      </c>
      <c r="AD208" s="57">
        <f t="shared" si="12"/>
        <v>1.5</v>
      </c>
      <c r="AE208" s="57">
        <f t="shared" si="13"/>
        <v>2.3333333333333335</v>
      </c>
      <c r="AF208" s="52">
        <f t="shared" si="14"/>
        <v>3.5</v>
      </c>
      <c r="AG208" s="35"/>
      <c r="AH208" s="35"/>
      <c r="AI208" s="35"/>
      <c r="AJ208" s="35"/>
      <c r="AK208" s="35"/>
      <c r="AL208" s="35"/>
      <c r="AM208" s="35"/>
      <c r="AN208" s="35"/>
      <c r="AO208" s="35"/>
      <c r="AP208" s="35"/>
      <c r="AQ208" s="35"/>
      <c r="AR208" s="35"/>
      <c r="AS208" s="35"/>
      <c r="AT208" s="35"/>
      <c r="AU208" s="35"/>
      <c r="AV208" s="35"/>
      <c r="AW208" s="35"/>
    </row>
    <row r="209" spans="1:49" s="41" customFormat="1" ht="32.700000000000003" customHeight="1" x14ac:dyDescent="0.3">
      <c r="A209" s="27" t="str">
        <f t="shared" si="15"/>
        <v>GESTIONE DEL PERSONALE</v>
      </c>
      <c r="B209" s="54" t="s">
        <v>44</v>
      </c>
      <c r="C209" s="54" t="s">
        <v>756</v>
      </c>
      <c r="D209" s="54" t="s">
        <v>757</v>
      </c>
      <c r="E209" s="54" t="s">
        <v>535</v>
      </c>
      <c r="F209" s="54" t="s">
        <v>758</v>
      </c>
      <c r="G209" s="27" t="s">
        <v>34</v>
      </c>
      <c r="H209" s="27" t="s">
        <v>78</v>
      </c>
      <c r="I209" s="27" t="s">
        <v>74</v>
      </c>
      <c r="J209" s="27" t="s">
        <v>63</v>
      </c>
      <c r="K209" s="27" t="s">
        <v>38</v>
      </c>
      <c r="L209" s="27" t="s">
        <v>39</v>
      </c>
      <c r="M209" s="27" t="s">
        <v>298</v>
      </c>
      <c r="N209" s="27" t="s">
        <v>362</v>
      </c>
      <c r="O209" s="27" t="s">
        <v>66</v>
      </c>
      <c r="P209" s="27" t="s">
        <v>67</v>
      </c>
      <c r="Q209" s="54" t="s">
        <v>43</v>
      </c>
      <c r="R209" s="27" t="s">
        <v>188</v>
      </c>
      <c r="S209" s="50"/>
      <c r="T209" s="51">
        <f>IFERROR(VLOOKUP(G209,[2]Punteggi!$A:$B,2,FALSE),"NR")</f>
        <v>2</v>
      </c>
      <c r="U209" s="51">
        <f>IFERROR(VLOOKUP(H209,[2]Punteggi!$A:$B,2,FALSE),"NR")</f>
        <v>1</v>
      </c>
      <c r="V209" s="51">
        <f>IFERROR(VLOOKUP(I209,[2]Punteggi!$A:$B,2,FALSE),"NR")</f>
        <v>5</v>
      </c>
      <c r="W209" s="51">
        <f>IFERROR(VLOOKUP(J209,[2]Punteggi!$A:$B,2,FALSE),"NR")</f>
        <v>1</v>
      </c>
      <c r="X209" s="51">
        <f>IFERROR(VLOOKUP(K209,[2]Punteggi!$A:$B,2,FALSE),"NR")</f>
        <v>1</v>
      </c>
      <c r="Y209" s="51">
        <f>IFERROR(VLOOKUP(L209,[2]Punteggi!$A:$B,2,FALSE),"NR")</f>
        <v>0</v>
      </c>
      <c r="Z209" s="51">
        <f>IFERROR(VLOOKUP(M209,[2]Punteggi!$A:$B,2,FALSE),"NR")</f>
        <v>1</v>
      </c>
      <c r="AA209" s="51">
        <f>IFERROR(VLOOKUP(N209,[2]Punteggi!$A:$B,2,FALSE),"NR")</f>
        <v>3</v>
      </c>
      <c r="AB209" s="51">
        <f>IFERROR(VLOOKUP(O209,[2]Punteggi!$A:$B,2,FALSE),"NR")</f>
        <v>5</v>
      </c>
      <c r="AC209" s="51">
        <f>IFERROR(VLOOKUP(P209,[2]Punteggi!$A:$B,2,FALSE),"NR")</f>
        <v>2</v>
      </c>
      <c r="AD209" s="52">
        <f t="shared" si="12"/>
        <v>1.25</v>
      </c>
      <c r="AE209" s="52">
        <f t="shared" si="13"/>
        <v>2.6666666666666665</v>
      </c>
      <c r="AF209" s="52">
        <f t="shared" si="14"/>
        <v>3.333333333333333</v>
      </c>
      <c r="AG209" s="35"/>
      <c r="AH209" s="35"/>
      <c r="AI209" s="35"/>
      <c r="AJ209" s="35"/>
      <c r="AK209" s="35"/>
      <c r="AL209" s="35"/>
      <c r="AM209" s="35"/>
      <c r="AN209" s="35"/>
      <c r="AO209" s="35"/>
      <c r="AP209" s="35"/>
      <c r="AQ209" s="35"/>
      <c r="AR209" s="35"/>
      <c r="AS209" s="35"/>
      <c r="AT209" s="35"/>
      <c r="AU209" s="35"/>
      <c r="AV209" s="35"/>
      <c r="AW209" s="35"/>
    </row>
    <row r="210" spans="1:49" s="41" customFormat="1" ht="32.700000000000003" customHeight="1" x14ac:dyDescent="0.3">
      <c r="A210" s="27" t="str">
        <f t="shared" si="15"/>
        <v>GESTIONE DEL PERSONALE</v>
      </c>
      <c r="B210" s="54" t="s">
        <v>44</v>
      </c>
      <c r="C210" s="54" t="s">
        <v>759</v>
      </c>
      <c r="D210" s="54" t="s">
        <v>760</v>
      </c>
      <c r="E210" s="54" t="s">
        <v>535</v>
      </c>
      <c r="F210" s="54" t="s">
        <v>761</v>
      </c>
      <c r="G210" s="27" t="s">
        <v>34</v>
      </c>
      <c r="H210" s="27" t="s">
        <v>78</v>
      </c>
      <c r="I210" s="27" t="s">
        <v>74</v>
      </c>
      <c r="J210" s="27" t="s">
        <v>63</v>
      </c>
      <c r="K210" s="27" t="s">
        <v>38</v>
      </c>
      <c r="L210" s="27" t="s">
        <v>39</v>
      </c>
      <c r="M210" s="27" t="s">
        <v>298</v>
      </c>
      <c r="N210" s="27" t="s">
        <v>362</v>
      </c>
      <c r="O210" s="27" t="s">
        <v>66</v>
      </c>
      <c r="P210" s="27" t="s">
        <v>67</v>
      </c>
      <c r="Q210" s="54" t="s">
        <v>43</v>
      </c>
      <c r="R210" s="27" t="s">
        <v>188</v>
      </c>
      <c r="S210" s="50"/>
      <c r="T210" s="51">
        <f>IFERROR(VLOOKUP(G210,[2]Punteggi!$A:$B,2,FALSE),"NR")</f>
        <v>2</v>
      </c>
      <c r="U210" s="51">
        <f>IFERROR(VLOOKUP(H210,[2]Punteggi!$A:$B,2,FALSE),"NR")</f>
        <v>1</v>
      </c>
      <c r="V210" s="51">
        <f>IFERROR(VLOOKUP(I210,[2]Punteggi!$A:$B,2,FALSE),"NR")</f>
        <v>5</v>
      </c>
      <c r="W210" s="51">
        <f>IFERROR(VLOOKUP(J210,[2]Punteggi!$A:$B,2,FALSE),"NR")</f>
        <v>1</v>
      </c>
      <c r="X210" s="51">
        <f>IFERROR(VLOOKUP(K210,[2]Punteggi!$A:$B,2,FALSE),"NR")</f>
        <v>1</v>
      </c>
      <c r="Y210" s="51">
        <f>IFERROR(VLOOKUP(L210,[2]Punteggi!$A:$B,2,FALSE),"NR")</f>
        <v>0</v>
      </c>
      <c r="Z210" s="51">
        <f>IFERROR(VLOOKUP(M210,[2]Punteggi!$A:$B,2,FALSE),"NR")</f>
        <v>1</v>
      </c>
      <c r="AA210" s="51">
        <f>IFERROR(VLOOKUP(N210,[2]Punteggi!$A:$B,2,FALSE),"NR")</f>
        <v>3</v>
      </c>
      <c r="AB210" s="51">
        <f>IFERROR(VLOOKUP(O210,[2]Punteggi!$A:$B,2,FALSE),"NR")</f>
        <v>5</v>
      </c>
      <c r="AC210" s="51">
        <f>IFERROR(VLOOKUP(P210,[2]Punteggi!$A:$B,2,FALSE),"NR")</f>
        <v>2</v>
      </c>
      <c r="AD210" s="52">
        <f t="shared" si="12"/>
        <v>1.25</v>
      </c>
      <c r="AE210" s="52">
        <f t="shared" si="13"/>
        <v>2.6666666666666665</v>
      </c>
      <c r="AF210" s="52">
        <f t="shared" si="14"/>
        <v>3.333333333333333</v>
      </c>
      <c r="AG210" s="35"/>
      <c r="AH210" s="35"/>
      <c r="AI210" s="35"/>
      <c r="AJ210" s="35"/>
      <c r="AK210" s="35"/>
      <c r="AL210" s="35"/>
      <c r="AM210" s="35"/>
      <c r="AN210" s="35"/>
      <c r="AO210" s="35"/>
      <c r="AP210" s="35"/>
      <c r="AQ210" s="35"/>
      <c r="AR210" s="35"/>
      <c r="AS210" s="35"/>
      <c r="AT210" s="35"/>
      <c r="AU210" s="35"/>
      <c r="AV210" s="35"/>
      <c r="AW210" s="35"/>
    </row>
    <row r="211" spans="1:49" s="41" customFormat="1" ht="32.700000000000003" customHeight="1" x14ac:dyDescent="0.3">
      <c r="A211" s="27" t="str">
        <f t="shared" si="15"/>
        <v>GESTIONE DEL PERSONALE</v>
      </c>
      <c r="B211" s="54" t="s">
        <v>44</v>
      </c>
      <c r="C211" s="54" t="s">
        <v>762</v>
      </c>
      <c r="D211" s="54" t="s">
        <v>763</v>
      </c>
      <c r="E211" s="54" t="s">
        <v>535</v>
      </c>
      <c r="F211" s="54" t="s">
        <v>764</v>
      </c>
      <c r="G211" s="27" t="s">
        <v>34</v>
      </c>
      <c r="H211" s="27" t="s">
        <v>78</v>
      </c>
      <c r="I211" s="27" t="s">
        <v>74</v>
      </c>
      <c r="J211" s="27" t="s">
        <v>63</v>
      </c>
      <c r="K211" s="27" t="s">
        <v>38</v>
      </c>
      <c r="L211" s="27" t="s">
        <v>39</v>
      </c>
      <c r="M211" s="27" t="s">
        <v>298</v>
      </c>
      <c r="N211" s="27" t="s">
        <v>362</v>
      </c>
      <c r="O211" s="27" t="s">
        <v>66</v>
      </c>
      <c r="P211" s="27" t="s">
        <v>67</v>
      </c>
      <c r="Q211" s="54" t="s">
        <v>765</v>
      </c>
      <c r="R211" s="27" t="s">
        <v>188</v>
      </c>
      <c r="S211" s="50"/>
      <c r="T211" s="51">
        <f>IFERROR(VLOOKUP(G211,[2]Punteggi!$A:$B,2,FALSE),"NR")</f>
        <v>2</v>
      </c>
      <c r="U211" s="51">
        <f>IFERROR(VLOOKUP(H211,[2]Punteggi!$A:$B,2,FALSE),"NR")</f>
        <v>1</v>
      </c>
      <c r="V211" s="51">
        <f>IFERROR(VLOOKUP(I211,[2]Punteggi!$A:$B,2,FALSE),"NR")</f>
        <v>5</v>
      </c>
      <c r="W211" s="51">
        <f>IFERROR(VLOOKUP(J211,[2]Punteggi!$A:$B,2,FALSE),"NR")</f>
        <v>1</v>
      </c>
      <c r="X211" s="51">
        <f>IFERROR(VLOOKUP(K211,[2]Punteggi!$A:$B,2,FALSE),"NR")</f>
        <v>1</v>
      </c>
      <c r="Y211" s="51">
        <f>IFERROR(VLOOKUP(L211,[2]Punteggi!$A:$B,2,FALSE),"NR")</f>
        <v>0</v>
      </c>
      <c r="Z211" s="51">
        <f>IFERROR(VLOOKUP(M211,[2]Punteggi!$A:$B,2,FALSE),"NR")</f>
        <v>1</v>
      </c>
      <c r="AA211" s="51">
        <f>IFERROR(VLOOKUP(N211,[2]Punteggi!$A:$B,2,FALSE),"NR")</f>
        <v>3</v>
      </c>
      <c r="AB211" s="51">
        <f>IFERROR(VLOOKUP(O211,[2]Punteggi!$A:$B,2,FALSE),"NR")</f>
        <v>5</v>
      </c>
      <c r="AC211" s="51">
        <f>IFERROR(VLOOKUP(P211,[2]Punteggi!$A:$B,2,FALSE),"NR")</f>
        <v>2</v>
      </c>
      <c r="AD211" s="52">
        <f t="shared" si="12"/>
        <v>1.25</v>
      </c>
      <c r="AE211" s="52">
        <f t="shared" si="13"/>
        <v>2.6666666666666665</v>
      </c>
      <c r="AF211" s="52">
        <f t="shared" si="14"/>
        <v>3.333333333333333</v>
      </c>
      <c r="AG211" s="35"/>
      <c r="AH211" s="35"/>
      <c r="AI211" s="35"/>
      <c r="AJ211" s="35"/>
      <c r="AK211" s="35"/>
      <c r="AL211" s="35"/>
      <c r="AM211" s="35"/>
      <c r="AN211" s="35"/>
      <c r="AO211" s="35"/>
      <c r="AP211" s="35"/>
      <c r="AQ211" s="35"/>
      <c r="AR211" s="35"/>
      <c r="AS211" s="35"/>
      <c r="AT211" s="35"/>
      <c r="AU211" s="35"/>
      <c r="AV211" s="35"/>
      <c r="AW211" s="35"/>
    </row>
    <row r="212" spans="1:49" s="41" customFormat="1" ht="32.700000000000003" customHeight="1" x14ac:dyDescent="0.3">
      <c r="A212" s="27" t="str">
        <f t="shared" si="15"/>
        <v>GESTIONE DEL PERSONALE</v>
      </c>
      <c r="B212" s="54" t="s">
        <v>44</v>
      </c>
      <c r="C212" s="54" t="s">
        <v>766</v>
      </c>
      <c r="D212" s="54" t="s">
        <v>767</v>
      </c>
      <c r="E212" s="54" t="s">
        <v>535</v>
      </c>
      <c r="F212" s="54" t="s">
        <v>768</v>
      </c>
      <c r="G212" s="27" t="s">
        <v>34</v>
      </c>
      <c r="H212" s="27" t="s">
        <v>78</v>
      </c>
      <c r="I212" s="27" t="s">
        <v>74</v>
      </c>
      <c r="J212" s="27" t="s">
        <v>63</v>
      </c>
      <c r="K212" s="27" t="s">
        <v>38</v>
      </c>
      <c r="L212" s="27" t="s">
        <v>39</v>
      </c>
      <c r="M212" s="27" t="s">
        <v>298</v>
      </c>
      <c r="N212" s="27" t="s">
        <v>362</v>
      </c>
      <c r="O212" s="27" t="s">
        <v>66</v>
      </c>
      <c r="P212" s="27" t="s">
        <v>67</v>
      </c>
      <c r="Q212" s="54" t="s">
        <v>769</v>
      </c>
      <c r="R212" s="27" t="s">
        <v>188</v>
      </c>
      <c r="S212" s="50"/>
      <c r="T212" s="51">
        <f>IFERROR(VLOOKUP(G212,[2]Punteggi!$A:$B,2,FALSE),"NR")</f>
        <v>2</v>
      </c>
      <c r="U212" s="51">
        <f>IFERROR(VLOOKUP(H212,[2]Punteggi!$A:$B,2,FALSE),"NR")</f>
        <v>1</v>
      </c>
      <c r="V212" s="51">
        <f>IFERROR(VLOOKUP(I212,[2]Punteggi!$A:$B,2,FALSE),"NR")</f>
        <v>5</v>
      </c>
      <c r="W212" s="51">
        <f>IFERROR(VLOOKUP(J212,[2]Punteggi!$A:$B,2,FALSE),"NR")</f>
        <v>1</v>
      </c>
      <c r="X212" s="51">
        <f>IFERROR(VLOOKUP(K212,[2]Punteggi!$A:$B,2,FALSE),"NR")</f>
        <v>1</v>
      </c>
      <c r="Y212" s="51">
        <f>IFERROR(VLOOKUP(L212,[2]Punteggi!$A:$B,2,FALSE),"NR")</f>
        <v>0</v>
      </c>
      <c r="Z212" s="51">
        <f>IFERROR(VLOOKUP(M212,[2]Punteggi!$A:$B,2,FALSE),"NR")</f>
        <v>1</v>
      </c>
      <c r="AA212" s="51">
        <f>IFERROR(VLOOKUP(N212,[2]Punteggi!$A:$B,2,FALSE),"NR")</f>
        <v>3</v>
      </c>
      <c r="AB212" s="51">
        <f>IFERROR(VLOOKUP(O212,[2]Punteggi!$A:$B,2,FALSE),"NR")</f>
        <v>5</v>
      </c>
      <c r="AC212" s="51">
        <f>IFERROR(VLOOKUP(P212,[2]Punteggi!$A:$B,2,FALSE),"NR")</f>
        <v>2</v>
      </c>
      <c r="AD212" s="52">
        <f t="shared" si="12"/>
        <v>1.25</v>
      </c>
      <c r="AE212" s="52">
        <f t="shared" si="13"/>
        <v>2.6666666666666665</v>
      </c>
      <c r="AF212" s="52">
        <f t="shared" si="14"/>
        <v>3.333333333333333</v>
      </c>
      <c r="AG212" s="35"/>
      <c r="AH212" s="35"/>
      <c r="AI212" s="35"/>
      <c r="AJ212" s="35"/>
      <c r="AK212" s="35"/>
      <c r="AL212" s="35"/>
      <c r="AM212" s="35"/>
      <c r="AN212" s="35"/>
      <c r="AO212" s="35"/>
      <c r="AP212" s="35"/>
      <c r="AQ212" s="35"/>
      <c r="AR212" s="35"/>
      <c r="AS212" s="35"/>
      <c r="AT212" s="35"/>
      <c r="AU212" s="35"/>
      <c r="AV212" s="35"/>
      <c r="AW212" s="35"/>
    </row>
    <row r="213" spans="1:49" s="41" customFormat="1" ht="32.700000000000003" customHeight="1" x14ac:dyDescent="0.3">
      <c r="A213" s="27" t="str">
        <f t="shared" si="15"/>
        <v>INFORMAZIONE/COMUNICAZIONE ESTERNA</v>
      </c>
      <c r="B213" s="54" t="s">
        <v>348</v>
      </c>
      <c r="C213" s="54" t="s">
        <v>770</v>
      </c>
      <c r="D213" s="54" t="s">
        <v>771</v>
      </c>
      <c r="E213" s="54" t="s">
        <v>351</v>
      </c>
      <c r="F213" s="54" t="s">
        <v>772</v>
      </c>
      <c r="G213" s="27" t="s">
        <v>83</v>
      </c>
      <c r="H213" s="27" t="s">
        <v>78</v>
      </c>
      <c r="I213" s="27" t="s">
        <v>36</v>
      </c>
      <c r="J213" s="27" t="s">
        <v>63</v>
      </c>
      <c r="K213" s="27" t="s">
        <v>38</v>
      </c>
      <c r="L213" s="27" t="s">
        <v>39</v>
      </c>
      <c r="M213" s="27" t="s">
        <v>298</v>
      </c>
      <c r="N213" s="27" t="s">
        <v>362</v>
      </c>
      <c r="O213" s="27" t="s">
        <v>66</v>
      </c>
      <c r="P213" s="27" t="s">
        <v>67</v>
      </c>
      <c r="Q213" s="62" t="s">
        <v>773</v>
      </c>
      <c r="R213" s="27" t="s">
        <v>188</v>
      </c>
      <c r="S213" s="27"/>
      <c r="T213" s="51">
        <f>IFERROR(VLOOKUP(G213,[2]Punteggi!$A:$B,2,FALSE),"NR")</f>
        <v>5</v>
      </c>
      <c r="U213" s="51">
        <f>IFERROR(VLOOKUP(H213,[2]Punteggi!$A:$B,2,FALSE),"NR")</f>
        <v>1</v>
      </c>
      <c r="V213" s="51">
        <f>IFERROR(VLOOKUP(I213,[2]Punteggi!$A:$B,2,FALSE),"NR")</f>
        <v>2</v>
      </c>
      <c r="W213" s="51">
        <f>IFERROR(VLOOKUP(J213,[2]Punteggi!$A:$B,2,FALSE),"NR")</f>
        <v>1</v>
      </c>
      <c r="X213" s="51">
        <f>IFERROR(VLOOKUP(K213,[2]Punteggi!$A:$B,2,FALSE),"NR")</f>
        <v>1</v>
      </c>
      <c r="Y213" s="51">
        <f>IFERROR(VLOOKUP(L213,[2]Punteggi!$A:$B,2,FALSE),"NR")</f>
        <v>0</v>
      </c>
      <c r="Z213" s="51">
        <f>IFERROR(VLOOKUP(M213,[2]Punteggi!$A:$B,2,FALSE),"NR")</f>
        <v>1</v>
      </c>
      <c r="AA213" s="51">
        <f>IFERROR(VLOOKUP(N213,[2]Punteggi!$A:$B,2,FALSE),"NR")</f>
        <v>3</v>
      </c>
      <c r="AB213" s="51">
        <f>IFERROR(VLOOKUP(O213,[2]Punteggi!$A:$B,2,FALSE),"NR")</f>
        <v>5</v>
      </c>
      <c r="AC213" s="51">
        <f>IFERROR(VLOOKUP(P213,[2]Punteggi!$A:$B,2,FALSE),"NR")</f>
        <v>2</v>
      </c>
      <c r="AD213" s="52">
        <f t="shared" si="12"/>
        <v>1.25</v>
      </c>
      <c r="AE213" s="52">
        <f t="shared" si="13"/>
        <v>2.6666666666666665</v>
      </c>
      <c r="AF213" s="52">
        <f t="shared" si="14"/>
        <v>3.333333333333333</v>
      </c>
      <c r="AG213" s="35"/>
      <c r="AH213" s="35"/>
      <c r="AI213" s="35"/>
      <c r="AJ213" s="35"/>
      <c r="AK213" s="35"/>
      <c r="AL213" s="35"/>
      <c r="AM213" s="35"/>
      <c r="AN213" s="35"/>
      <c r="AO213" s="35"/>
      <c r="AP213" s="35"/>
      <c r="AQ213" s="35"/>
      <c r="AR213" s="35"/>
      <c r="AS213" s="35"/>
      <c r="AT213" s="35"/>
      <c r="AU213" s="35"/>
      <c r="AV213" s="35"/>
      <c r="AW213" s="35"/>
    </row>
    <row r="214" spans="1:49" s="41" customFormat="1" ht="32.700000000000003" customHeight="1" x14ac:dyDescent="0.3">
      <c r="A214" s="27" t="str">
        <f t="shared" si="15"/>
        <v>GESTIONE DELLE ENTRATE DELLE SPESE E DEL PATRIMONIO</v>
      </c>
      <c r="B214" s="58" t="s">
        <v>58</v>
      </c>
      <c r="C214" s="54" t="s">
        <v>774</v>
      </c>
      <c r="D214" s="55" t="s">
        <v>775</v>
      </c>
      <c r="E214" s="54" t="s">
        <v>54</v>
      </c>
      <c r="F214" s="54" t="s">
        <v>776</v>
      </c>
      <c r="G214" s="27" t="s">
        <v>34</v>
      </c>
      <c r="H214" s="27" t="s">
        <v>78</v>
      </c>
      <c r="I214" s="27" t="s">
        <v>36</v>
      </c>
      <c r="J214" s="27" t="s">
        <v>63</v>
      </c>
      <c r="K214" s="27" t="s">
        <v>38</v>
      </c>
      <c r="L214" s="27" t="s">
        <v>39</v>
      </c>
      <c r="M214" s="27" t="s">
        <v>64</v>
      </c>
      <c r="N214" s="27" t="s">
        <v>40</v>
      </c>
      <c r="O214" s="27" t="s">
        <v>41</v>
      </c>
      <c r="P214" s="27" t="s">
        <v>67</v>
      </c>
      <c r="Q214" s="54" t="s">
        <v>777</v>
      </c>
      <c r="R214" s="27" t="s">
        <v>188</v>
      </c>
      <c r="S214" s="27"/>
      <c r="T214" s="51">
        <f>IFERROR(VLOOKUP(G214,[2]Punteggi!$A:$B,2,FALSE),"NR")</f>
        <v>2</v>
      </c>
      <c r="U214" s="51">
        <f>IFERROR(VLOOKUP(H214,[2]Punteggi!$A:$B,2,FALSE),"NR")</f>
        <v>1</v>
      </c>
      <c r="V214" s="51">
        <f>IFERROR(VLOOKUP(I214,[2]Punteggi!$A:$B,2,FALSE),"NR")</f>
        <v>2</v>
      </c>
      <c r="W214" s="51">
        <f>IFERROR(VLOOKUP(J214,[2]Punteggi!$A:$B,2,FALSE),"NR")</f>
        <v>1</v>
      </c>
      <c r="X214" s="51">
        <f>IFERROR(VLOOKUP(K214,[2]Punteggi!$A:$B,2,FALSE),"NR")</f>
        <v>1</v>
      </c>
      <c r="Y214" s="51">
        <f>IFERROR(VLOOKUP(L214,[2]Punteggi!$A:$B,2,FALSE),"NR")</f>
        <v>0</v>
      </c>
      <c r="Z214" s="51">
        <f>IFERROR(VLOOKUP(M214,[2]Punteggi!$A:$B,2,FALSE),"NR")</f>
        <v>3</v>
      </c>
      <c r="AA214" s="51">
        <f>IFERROR(VLOOKUP(N214,[2]Punteggi!$A:$B,2,FALSE),"NR")</f>
        <v>5</v>
      </c>
      <c r="AB214" s="51">
        <f>IFERROR(VLOOKUP(O214,[2]Punteggi!$A:$B,2,FALSE),"NR")</f>
        <v>1</v>
      </c>
      <c r="AC214" s="51">
        <f>IFERROR(VLOOKUP(P214,[2]Punteggi!$A:$B,2,FALSE),"NR")</f>
        <v>2</v>
      </c>
      <c r="AD214" s="52">
        <f t="shared" si="12"/>
        <v>1.75</v>
      </c>
      <c r="AE214" s="52">
        <f t="shared" si="13"/>
        <v>1.8333333333333333</v>
      </c>
      <c r="AF214" s="52">
        <f t="shared" si="14"/>
        <v>3.208333333333333</v>
      </c>
      <c r="AG214" s="35"/>
      <c r="AH214" s="35"/>
      <c r="AI214" s="35"/>
      <c r="AJ214" s="35"/>
      <c r="AK214" s="35"/>
      <c r="AL214" s="35"/>
      <c r="AM214" s="35"/>
      <c r="AN214" s="35"/>
      <c r="AO214" s="35"/>
      <c r="AP214" s="35"/>
      <c r="AQ214" s="35"/>
      <c r="AR214" s="35"/>
      <c r="AS214" s="35"/>
      <c r="AT214" s="35"/>
      <c r="AU214" s="35"/>
      <c r="AV214" s="35"/>
      <c r="AW214" s="35"/>
    </row>
    <row r="215" spans="1:49" s="41" customFormat="1" ht="32.700000000000003" customHeight="1" x14ac:dyDescent="0.3">
      <c r="A215" s="27" t="str">
        <f t="shared" si="15"/>
        <v>SEGRETERIE PRESIDENZA E VICEPRESIDENZA</v>
      </c>
      <c r="B215" s="58" t="s">
        <v>822</v>
      </c>
      <c r="C215" s="58" t="s">
        <v>778</v>
      </c>
      <c r="D215" s="54" t="s">
        <v>779</v>
      </c>
      <c r="E215" s="54" t="s">
        <v>278</v>
      </c>
      <c r="F215" s="54" t="s">
        <v>780</v>
      </c>
      <c r="G215" s="27" t="s">
        <v>297</v>
      </c>
      <c r="H215" s="27" t="s">
        <v>78</v>
      </c>
      <c r="I215" s="27" t="s">
        <v>36</v>
      </c>
      <c r="J215" s="27" t="s">
        <v>63</v>
      </c>
      <c r="K215" s="27" t="s">
        <v>38</v>
      </c>
      <c r="L215" s="27" t="s">
        <v>39</v>
      </c>
      <c r="M215" s="27" t="s">
        <v>298</v>
      </c>
      <c r="N215" s="27" t="s">
        <v>40</v>
      </c>
      <c r="O215" s="27" t="s">
        <v>41</v>
      </c>
      <c r="P215" s="27" t="s">
        <v>67</v>
      </c>
      <c r="Q215" s="54" t="s">
        <v>781</v>
      </c>
      <c r="R215" s="27" t="s">
        <v>188</v>
      </c>
      <c r="S215" s="50"/>
      <c r="T215" s="51">
        <f>IFERROR(VLOOKUP(G215,[2]Punteggi!$A:$B,2,FALSE),"NR")</f>
        <v>4</v>
      </c>
      <c r="U215" s="51">
        <f>IFERROR(VLOOKUP(H215,[2]Punteggi!$A:$B,2,FALSE),"NR")</f>
        <v>1</v>
      </c>
      <c r="V215" s="51">
        <f>IFERROR(VLOOKUP(I215,[2]Punteggi!$A:$B,2,FALSE),"NR")</f>
        <v>2</v>
      </c>
      <c r="W215" s="51">
        <f>IFERROR(VLOOKUP(J215,[2]Punteggi!$A:$B,2,FALSE),"NR")</f>
        <v>1</v>
      </c>
      <c r="X215" s="51">
        <f>IFERROR(VLOOKUP(K215,[2]Punteggi!$A:$B,2,FALSE),"NR")</f>
        <v>1</v>
      </c>
      <c r="Y215" s="51">
        <f>IFERROR(VLOOKUP(L215,[2]Punteggi!$A:$B,2,FALSE),"NR")</f>
        <v>0</v>
      </c>
      <c r="Z215" s="51">
        <f>IFERROR(VLOOKUP(M215,[2]Punteggi!$A:$B,2,FALSE),"NR")</f>
        <v>1</v>
      </c>
      <c r="AA215" s="51">
        <f>IFERROR(VLOOKUP(N215,[2]Punteggi!$A:$B,2,FALSE),"NR")</f>
        <v>5</v>
      </c>
      <c r="AB215" s="51">
        <f>IFERROR(VLOOKUP(O215,[2]Punteggi!$A:$B,2,FALSE),"NR")</f>
        <v>1</v>
      </c>
      <c r="AC215" s="51">
        <f>IFERROR(VLOOKUP(P215,[2]Punteggi!$A:$B,2,FALSE),"NR")</f>
        <v>2</v>
      </c>
      <c r="AD215" s="52">
        <f t="shared" si="12"/>
        <v>1.75</v>
      </c>
      <c r="AE215" s="52">
        <f t="shared" si="13"/>
        <v>1.8333333333333333</v>
      </c>
      <c r="AF215" s="52">
        <f t="shared" si="14"/>
        <v>3.208333333333333</v>
      </c>
      <c r="AG215" s="47"/>
      <c r="AH215" s="47"/>
      <c r="AI215" s="47"/>
      <c r="AJ215" s="47"/>
      <c r="AK215" s="35"/>
      <c r="AL215" s="35"/>
      <c r="AM215" s="35"/>
      <c r="AN215" s="35"/>
      <c r="AO215" s="35"/>
      <c r="AP215" s="35"/>
      <c r="AQ215" s="35"/>
      <c r="AR215" s="35"/>
      <c r="AS215" s="35"/>
      <c r="AT215" s="35"/>
      <c r="AU215" s="35"/>
      <c r="AV215" s="35"/>
      <c r="AW215" s="35"/>
    </row>
    <row r="216" spans="1:49" s="41" customFormat="1" ht="32.700000000000003" customHeight="1" x14ac:dyDescent="0.3">
      <c r="A216" s="27" t="str">
        <f t="shared" si="15"/>
        <v>GESTIONE DOCUMENTALE</v>
      </c>
      <c r="B216" s="54" t="s">
        <v>548</v>
      </c>
      <c r="C216" s="54" t="s">
        <v>549</v>
      </c>
      <c r="D216" s="54" t="s">
        <v>782</v>
      </c>
      <c r="E216" s="54" t="s">
        <v>284</v>
      </c>
      <c r="F216" s="54" t="s">
        <v>552</v>
      </c>
      <c r="G216" s="27" t="s">
        <v>34</v>
      </c>
      <c r="H216" s="27" t="s">
        <v>78</v>
      </c>
      <c r="I216" s="27" t="s">
        <v>74</v>
      </c>
      <c r="J216" s="27" t="s">
        <v>47</v>
      </c>
      <c r="K216" s="27" t="s">
        <v>38</v>
      </c>
      <c r="L216" s="27" t="s">
        <v>39</v>
      </c>
      <c r="M216" s="27" t="s">
        <v>298</v>
      </c>
      <c r="N216" s="27" t="s">
        <v>384</v>
      </c>
      <c r="O216" s="27" t="s">
        <v>66</v>
      </c>
      <c r="P216" s="27" t="s">
        <v>67</v>
      </c>
      <c r="Q216" s="54" t="s">
        <v>783</v>
      </c>
      <c r="R216" s="27" t="s">
        <v>188</v>
      </c>
      <c r="S216" s="61"/>
      <c r="T216" s="51">
        <f>IFERROR(VLOOKUP(G216,[2]Punteggi!$A:$B,2,FALSE),"NR")</f>
        <v>2</v>
      </c>
      <c r="U216" s="51">
        <f>IFERROR(VLOOKUP(H216,[2]Punteggi!$A:$B,2,FALSE),"NR")</f>
        <v>1</v>
      </c>
      <c r="V216" s="51">
        <f>IFERROR(VLOOKUP(I216,[2]Punteggi!$A:$B,2,FALSE),"NR")</f>
        <v>5</v>
      </c>
      <c r="W216" s="51">
        <f>IFERROR(VLOOKUP(J216,[2]Punteggi!$A:$B,2,FALSE),"NR")</f>
        <v>3</v>
      </c>
      <c r="X216" s="51">
        <f>IFERROR(VLOOKUP(K216,[2]Punteggi!$A:$B,2,FALSE),"NR")</f>
        <v>1</v>
      </c>
      <c r="Y216" s="51">
        <f>IFERROR(VLOOKUP(L216,[2]Punteggi!$A:$B,2,FALSE),"NR")</f>
        <v>0</v>
      </c>
      <c r="Z216" s="51">
        <f>IFERROR(VLOOKUP(M216,[2]Punteggi!$A:$B,2,FALSE),"NR")</f>
        <v>1</v>
      </c>
      <c r="AA216" s="51">
        <f>IFERROR(VLOOKUP(N216,[2]Punteggi!$A:$B,2,FALSE),"NR")</f>
        <v>2</v>
      </c>
      <c r="AB216" s="51">
        <f>IFERROR(VLOOKUP(O216,[2]Punteggi!$A:$B,2,FALSE),"NR")</f>
        <v>5</v>
      </c>
      <c r="AC216" s="51">
        <f>IFERROR(VLOOKUP(P216,[2]Punteggi!$A:$B,2,FALSE),"NR")</f>
        <v>2</v>
      </c>
      <c r="AD216" s="52">
        <f t="shared" si="12"/>
        <v>1</v>
      </c>
      <c r="AE216" s="52">
        <f t="shared" si="13"/>
        <v>3</v>
      </c>
      <c r="AF216" s="52">
        <f t="shared" si="14"/>
        <v>3</v>
      </c>
      <c r="AG216" s="35"/>
      <c r="AH216" s="35"/>
      <c r="AI216" s="35"/>
      <c r="AJ216" s="35"/>
      <c r="AK216" s="35"/>
      <c r="AL216" s="35"/>
      <c r="AM216" s="35"/>
      <c r="AN216" s="35"/>
      <c r="AO216" s="35"/>
      <c r="AP216" s="35"/>
      <c r="AQ216" s="35"/>
      <c r="AR216" s="35"/>
      <c r="AS216" s="35"/>
      <c r="AT216" s="35"/>
      <c r="AU216" s="35"/>
      <c r="AV216" s="35"/>
      <c r="AW216" s="35"/>
    </row>
    <row r="217" spans="1:49" s="41" customFormat="1" ht="32.700000000000003" customHeight="1" x14ac:dyDescent="0.3">
      <c r="A217" s="27" t="str">
        <f t="shared" si="15"/>
        <v>GESTIONE DEL PERSONALE</v>
      </c>
      <c r="B217" s="54" t="s">
        <v>44</v>
      </c>
      <c r="C217" s="54" t="s">
        <v>784</v>
      </c>
      <c r="D217" s="54" t="s">
        <v>785</v>
      </c>
      <c r="E217" s="54" t="s">
        <v>535</v>
      </c>
      <c r="F217" s="54" t="s">
        <v>46</v>
      </c>
      <c r="G217" s="27" t="s">
        <v>34</v>
      </c>
      <c r="H217" s="27" t="s">
        <v>78</v>
      </c>
      <c r="I217" s="27" t="s">
        <v>74</v>
      </c>
      <c r="J217" s="27" t="s">
        <v>63</v>
      </c>
      <c r="K217" s="27" t="s">
        <v>38</v>
      </c>
      <c r="L217" s="27" t="s">
        <v>39</v>
      </c>
      <c r="M217" s="27" t="s">
        <v>298</v>
      </c>
      <c r="N217" s="27" t="s">
        <v>362</v>
      </c>
      <c r="O217" s="27" t="s">
        <v>66</v>
      </c>
      <c r="P217" s="27" t="s">
        <v>67</v>
      </c>
      <c r="Q217" s="54" t="s">
        <v>786</v>
      </c>
      <c r="R217" s="27" t="s">
        <v>188</v>
      </c>
      <c r="S217" s="50"/>
      <c r="T217" s="51">
        <f>IFERROR(VLOOKUP(G217,[2]Punteggi!$A:$B,2,FALSE),"NR")</f>
        <v>2</v>
      </c>
      <c r="U217" s="51">
        <f>IFERROR(VLOOKUP(H217,[2]Punteggi!$A:$B,2,FALSE),"NR")</f>
        <v>1</v>
      </c>
      <c r="V217" s="51">
        <f>IFERROR(VLOOKUP(I217,[2]Punteggi!$A:$B,2,FALSE),"NR")</f>
        <v>5</v>
      </c>
      <c r="W217" s="51">
        <f>IFERROR(VLOOKUP(J217,[2]Punteggi!$A:$B,2,FALSE),"NR")</f>
        <v>1</v>
      </c>
      <c r="X217" s="51">
        <f>IFERROR(VLOOKUP(K217,[2]Punteggi!$A:$B,2,FALSE),"NR")</f>
        <v>1</v>
      </c>
      <c r="Y217" s="51">
        <f>IFERROR(VLOOKUP(L217,[2]Punteggi!$A:$B,2,FALSE),"NR")</f>
        <v>0</v>
      </c>
      <c r="Z217" s="51">
        <f>IFERROR(VLOOKUP(M217,[2]Punteggi!$A:$B,2,FALSE),"NR")</f>
        <v>1</v>
      </c>
      <c r="AA217" s="51">
        <f>IFERROR(VLOOKUP(N217,[2]Punteggi!$A:$B,2,FALSE),"NR")</f>
        <v>3</v>
      </c>
      <c r="AB217" s="51">
        <f>IFERROR(VLOOKUP(O217,[2]Punteggi!$A:$B,2,FALSE),"NR")</f>
        <v>5</v>
      </c>
      <c r="AC217" s="51">
        <f>IFERROR(VLOOKUP(P217,[2]Punteggi!$A:$B,2,FALSE),"NR")</f>
        <v>2</v>
      </c>
      <c r="AD217" s="52">
        <f t="shared" si="12"/>
        <v>1.25</v>
      </c>
      <c r="AE217" s="52">
        <f t="shared" si="13"/>
        <v>2.6666666666666665</v>
      </c>
      <c r="AF217" s="52">
        <f t="shared" si="14"/>
        <v>3.333333333333333</v>
      </c>
      <c r="AG217" s="35"/>
      <c r="AH217" s="35"/>
      <c r="AI217" s="35"/>
      <c r="AJ217" s="35"/>
      <c r="AK217" s="35"/>
      <c r="AL217" s="35"/>
      <c r="AM217" s="35"/>
      <c r="AN217" s="35"/>
      <c r="AO217" s="35"/>
      <c r="AP217" s="35"/>
      <c r="AQ217" s="35"/>
      <c r="AR217" s="35"/>
      <c r="AS217" s="35"/>
      <c r="AT217" s="35"/>
      <c r="AU217" s="35"/>
      <c r="AV217" s="35"/>
      <c r="AW217" s="35"/>
    </row>
    <row r="218" spans="1:49" s="41" customFormat="1" ht="32.700000000000003" customHeight="1" x14ac:dyDescent="0.3">
      <c r="A218" s="27" t="str">
        <f t="shared" si="15"/>
        <v>INCARICHI E NOMINE</v>
      </c>
      <c r="B218" s="54" t="s">
        <v>570</v>
      </c>
      <c r="C218" s="54" t="s">
        <v>787</v>
      </c>
      <c r="D218" s="54" t="s">
        <v>788</v>
      </c>
      <c r="E218" s="54" t="s">
        <v>379</v>
      </c>
      <c r="F218" s="54" t="s">
        <v>91</v>
      </c>
      <c r="G218" s="27" t="s">
        <v>34</v>
      </c>
      <c r="H218" s="27" t="s">
        <v>78</v>
      </c>
      <c r="I218" s="27" t="s">
        <v>74</v>
      </c>
      <c r="J218" s="27" t="s">
        <v>63</v>
      </c>
      <c r="K218" s="27" t="s">
        <v>38</v>
      </c>
      <c r="L218" s="27" t="s">
        <v>39</v>
      </c>
      <c r="M218" s="27" t="s">
        <v>298</v>
      </c>
      <c r="N218" s="27" t="s">
        <v>384</v>
      </c>
      <c r="O218" s="27" t="s">
        <v>66</v>
      </c>
      <c r="P218" s="27" t="s">
        <v>67</v>
      </c>
      <c r="Q218" s="54" t="s">
        <v>339</v>
      </c>
      <c r="R218" s="27" t="s">
        <v>188</v>
      </c>
      <c r="S218" s="27"/>
      <c r="T218" s="51">
        <f>IFERROR(VLOOKUP(G218,[2]Punteggi!$A:$B,2,FALSE),"NR")</f>
        <v>2</v>
      </c>
      <c r="U218" s="51">
        <f>IFERROR(VLOOKUP(H218,[2]Punteggi!$A:$B,2,FALSE),"NR")</f>
        <v>1</v>
      </c>
      <c r="V218" s="51">
        <f>IFERROR(VLOOKUP(I218,[2]Punteggi!$A:$B,2,FALSE),"NR")</f>
        <v>5</v>
      </c>
      <c r="W218" s="51">
        <f>IFERROR(VLOOKUP(J218,[2]Punteggi!$A:$B,2,FALSE),"NR")</f>
        <v>1</v>
      </c>
      <c r="X218" s="51">
        <f>IFERROR(VLOOKUP(K218,[2]Punteggi!$A:$B,2,FALSE),"NR")</f>
        <v>1</v>
      </c>
      <c r="Y218" s="51">
        <f>IFERROR(VLOOKUP(L218,[2]Punteggi!$A:$B,2,FALSE),"NR")</f>
        <v>0</v>
      </c>
      <c r="Z218" s="51">
        <f>IFERROR(VLOOKUP(M218,[2]Punteggi!$A:$B,2,FALSE),"NR")</f>
        <v>1</v>
      </c>
      <c r="AA218" s="51">
        <f>IFERROR(VLOOKUP(N218,[2]Punteggi!$A:$B,2,FALSE),"NR")</f>
        <v>2</v>
      </c>
      <c r="AB218" s="51">
        <f>IFERROR(VLOOKUP(O218,[2]Punteggi!$A:$B,2,FALSE),"NR")</f>
        <v>5</v>
      </c>
      <c r="AC218" s="51">
        <f>IFERROR(VLOOKUP(P218,[2]Punteggi!$A:$B,2,FALSE),"NR")</f>
        <v>2</v>
      </c>
      <c r="AD218" s="52">
        <f t="shared" si="12"/>
        <v>1</v>
      </c>
      <c r="AE218" s="52">
        <f t="shared" si="13"/>
        <v>2.6666666666666665</v>
      </c>
      <c r="AF218" s="52">
        <f t="shared" si="14"/>
        <v>2.6666666666666665</v>
      </c>
      <c r="AG218" s="35"/>
      <c r="AH218" s="35"/>
      <c r="AI218" s="35"/>
      <c r="AJ218" s="35"/>
      <c r="AK218" s="35"/>
      <c r="AL218" s="35"/>
      <c r="AM218" s="35"/>
      <c r="AN218" s="35"/>
      <c r="AO218" s="35"/>
      <c r="AP218" s="35"/>
      <c r="AQ218" s="35"/>
      <c r="AR218" s="35"/>
      <c r="AS218" s="35"/>
      <c r="AT218" s="35"/>
      <c r="AU218" s="35"/>
      <c r="AV218" s="35"/>
      <c r="AW218" s="35"/>
    </row>
    <row r="219" spans="1:49" s="41" customFormat="1" ht="32.700000000000003" customHeight="1" x14ac:dyDescent="0.3">
      <c r="A219" s="27" t="str">
        <f t="shared" si="15"/>
        <v>RELAZIONI ISTITUZIONALI INTERNAZIONALI</v>
      </c>
      <c r="B219" s="54" t="s">
        <v>257</v>
      </c>
      <c r="C219" s="54" t="s">
        <v>789</v>
      </c>
      <c r="D219" s="54" t="s">
        <v>790</v>
      </c>
      <c r="E219" s="54" t="s">
        <v>379</v>
      </c>
      <c r="F219" s="54" t="s">
        <v>338</v>
      </c>
      <c r="G219" s="27" t="s">
        <v>34</v>
      </c>
      <c r="H219" s="27" t="s">
        <v>78</v>
      </c>
      <c r="I219" s="27" t="s">
        <v>74</v>
      </c>
      <c r="J219" s="27" t="s">
        <v>63</v>
      </c>
      <c r="K219" s="27" t="s">
        <v>38</v>
      </c>
      <c r="L219" s="27" t="s">
        <v>39</v>
      </c>
      <c r="M219" s="27" t="s">
        <v>298</v>
      </c>
      <c r="N219" s="27" t="s">
        <v>384</v>
      </c>
      <c r="O219" s="27" t="s">
        <v>66</v>
      </c>
      <c r="P219" s="27" t="s">
        <v>67</v>
      </c>
      <c r="Q219" s="54" t="s">
        <v>339</v>
      </c>
      <c r="R219" s="27" t="s">
        <v>188</v>
      </c>
      <c r="S219" s="27"/>
      <c r="T219" s="51">
        <f>IFERROR(VLOOKUP(G219,[2]Punteggi!$A:$B,2,FALSE),"NR")</f>
        <v>2</v>
      </c>
      <c r="U219" s="51">
        <f>IFERROR(VLOOKUP(H219,[2]Punteggi!$A:$B,2,FALSE),"NR")</f>
        <v>1</v>
      </c>
      <c r="V219" s="51">
        <f>IFERROR(VLOOKUP(I219,[2]Punteggi!$A:$B,2,FALSE),"NR")</f>
        <v>5</v>
      </c>
      <c r="W219" s="51">
        <f>IFERROR(VLOOKUP(J219,[2]Punteggi!$A:$B,2,FALSE),"NR")</f>
        <v>1</v>
      </c>
      <c r="X219" s="51">
        <f>IFERROR(VLOOKUP(K219,[2]Punteggi!$A:$B,2,FALSE),"NR")</f>
        <v>1</v>
      </c>
      <c r="Y219" s="51">
        <f>IFERROR(VLOOKUP(L219,[2]Punteggi!$A:$B,2,FALSE),"NR")</f>
        <v>0</v>
      </c>
      <c r="Z219" s="51">
        <f>IFERROR(VLOOKUP(M219,[2]Punteggi!$A:$B,2,FALSE),"NR")</f>
        <v>1</v>
      </c>
      <c r="AA219" s="51">
        <f>IFERROR(VLOOKUP(N219,[2]Punteggi!$A:$B,2,FALSE),"NR")</f>
        <v>2</v>
      </c>
      <c r="AB219" s="51">
        <f>IFERROR(VLOOKUP(O219,[2]Punteggi!$A:$B,2,FALSE),"NR")</f>
        <v>5</v>
      </c>
      <c r="AC219" s="51">
        <f>IFERROR(VLOOKUP(P219,[2]Punteggi!$A:$B,2,FALSE),"NR")</f>
        <v>2</v>
      </c>
      <c r="AD219" s="52">
        <f t="shared" si="12"/>
        <v>1</v>
      </c>
      <c r="AE219" s="52">
        <f t="shared" si="13"/>
        <v>2.6666666666666665</v>
      </c>
      <c r="AF219" s="52">
        <f t="shared" si="14"/>
        <v>2.6666666666666665</v>
      </c>
      <c r="AG219" s="35"/>
      <c r="AH219" s="35"/>
      <c r="AI219" s="35"/>
      <c r="AJ219" s="35"/>
      <c r="AK219" s="35"/>
      <c r="AL219" s="35"/>
      <c r="AM219" s="35"/>
      <c r="AN219" s="35"/>
      <c r="AO219" s="35"/>
      <c r="AP219" s="35"/>
      <c r="AQ219" s="35"/>
      <c r="AR219" s="35"/>
      <c r="AS219" s="35"/>
      <c r="AT219" s="35"/>
      <c r="AU219" s="35"/>
      <c r="AV219" s="35"/>
      <c r="AW219" s="35"/>
    </row>
    <row r="220" spans="1:49" s="41" customFormat="1" ht="32.700000000000003" customHeight="1" x14ac:dyDescent="0.3">
      <c r="A220" s="27" t="str">
        <f t="shared" si="15"/>
        <v>SEGRETERIE PRESIDENZA E VICEPRESIDENZA</v>
      </c>
      <c r="B220" s="58" t="s">
        <v>822</v>
      </c>
      <c r="C220" s="58" t="s">
        <v>778</v>
      </c>
      <c r="D220" s="54" t="s">
        <v>791</v>
      </c>
      <c r="E220" s="54" t="s">
        <v>278</v>
      </c>
      <c r="F220" s="54" t="s">
        <v>792</v>
      </c>
      <c r="G220" s="27" t="s">
        <v>34</v>
      </c>
      <c r="H220" s="27" t="s">
        <v>78</v>
      </c>
      <c r="I220" s="27" t="s">
        <v>36</v>
      </c>
      <c r="J220" s="27" t="s">
        <v>63</v>
      </c>
      <c r="K220" s="27" t="s">
        <v>38</v>
      </c>
      <c r="L220" s="27" t="s">
        <v>39</v>
      </c>
      <c r="M220" s="27" t="s">
        <v>298</v>
      </c>
      <c r="N220" s="27" t="s">
        <v>40</v>
      </c>
      <c r="O220" s="27" t="s">
        <v>41</v>
      </c>
      <c r="P220" s="27" t="s">
        <v>67</v>
      </c>
      <c r="Q220" s="54" t="s">
        <v>793</v>
      </c>
      <c r="R220" s="27" t="s">
        <v>188</v>
      </c>
      <c r="S220" s="50"/>
      <c r="T220" s="51">
        <f>IFERROR(VLOOKUP(G220,[2]Punteggi!$A:$B,2,FALSE),"NR")</f>
        <v>2</v>
      </c>
      <c r="U220" s="51">
        <f>IFERROR(VLOOKUP(H220,[2]Punteggi!$A:$B,2,FALSE),"NR")</f>
        <v>1</v>
      </c>
      <c r="V220" s="51">
        <f>IFERROR(VLOOKUP(I220,[2]Punteggi!$A:$B,2,FALSE),"NR")</f>
        <v>2</v>
      </c>
      <c r="W220" s="51">
        <f>IFERROR(VLOOKUP(J220,[2]Punteggi!$A:$B,2,FALSE),"NR")</f>
        <v>1</v>
      </c>
      <c r="X220" s="51">
        <f>IFERROR(VLOOKUP(K220,[2]Punteggi!$A:$B,2,FALSE),"NR")</f>
        <v>1</v>
      </c>
      <c r="Y220" s="51">
        <f>IFERROR(VLOOKUP(L220,[2]Punteggi!$A:$B,2,FALSE),"NR")</f>
        <v>0</v>
      </c>
      <c r="Z220" s="51">
        <f>IFERROR(VLOOKUP(M220,[2]Punteggi!$A:$B,2,FALSE),"NR")</f>
        <v>1</v>
      </c>
      <c r="AA220" s="51">
        <f>IFERROR(VLOOKUP(N220,[2]Punteggi!$A:$B,2,FALSE),"NR")</f>
        <v>5</v>
      </c>
      <c r="AB220" s="51">
        <f>IFERROR(VLOOKUP(O220,[2]Punteggi!$A:$B,2,FALSE),"NR")</f>
        <v>1</v>
      </c>
      <c r="AC220" s="51">
        <f>IFERROR(VLOOKUP(P220,[2]Punteggi!$A:$B,2,FALSE),"NR")</f>
        <v>2</v>
      </c>
      <c r="AD220" s="52">
        <f t="shared" si="12"/>
        <v>1.75</v>
      </c>
      <c r="AE220" s="52">
        <f t="shared" si="13"/>
        <v>1.5</v>
      </c>
      <c r="AF220" s="52">
        <f t="shared" si="14"/>
        <v>2.625</v>
      </c>
      <c r="AG220" s="47"/>
      <c r="AH220" s="47"/>
      <c r="AI220" s="47"/>
      <c r="AJ220" s="47"/>
      <c r="AK220" s="35"/>
      <c r="AL220" s="35"/>
      <c r="AM220" s="35"/>
      <c r="AN220" s="35"/>
      <c r="AO220" s="35"/>
      <c r="AP220" s="35"/>
      <c r="AQ220" s="35"/>
      <c r="AR220" s="35"/>
      <c r="AS220" s="35"/>
      <c r="AT220" s="35"/>
      <c r="AU220" s="35"/>
      <c r="AV220" s="35"/>
      <c r="AW220" s="35"/>
    </row>
    <row r="221" spans="1:49" s="41" customFormat="1" ht="32.700000000000003" customHeight="1" x14ac:dyDescent="0.3">
      <c r="A221" s="27" t="str">
        <f t="shared" si="15"/>
        <v>SEGRETERIE PRESIDENZA E VICEPRESIDENZA</v>
      </c>
      <c r="B221" s="58" t="s">
        <v>822</v>
      </c>
      <c r="C221" s="58" t="s">
        <v>794</v>
      </c>
      <c r="D221" s="54" t="s">
        <v>791</v>
      </c>
      <c r="E221" s="54" t="s">
        <v>280</v>
      </c>
      <c r="F221" s="54" t="s">
        <v>792</v>
      </c>
      <c r="G221" s="27" t="s">
        <v>34</v>
      </c>
      <c r="H221" s="27" t="s">
        <v>78</v>
      </c>
      <c r="I221" s="27" t="s">
        <v>36</v>
      </c>
      <c r="J221" s="27" t="s">
        <v>63</v>
      </c>
      <c r="K221" s="27" t="s">
        <v>38</v>
      </c>
      <c r="L221" s="27" t="s">
        <v>39</v>
      </c>
      <c r="M221" s="27" t="s">
        <v>298</v>
      </c>
      <c r="N221" s="27" t="s">
        <v>40</v>
      </c>
      <c r="O221" s="27" t="s">
        <v>41</v>
      </c>
      <c r="P221" s="27" t="s">
        <v>67</v>
      </c>
      <c r="Q221" s="54" t="s">
        <v>793</v>
      </c>
      <c r="R221" s="27" t="s">
        <v>188</v>
      </c>
      <c r="S221" s="50"/>
      <c r="T221" s="51">
        <f>IFERROR(VLOOKUP(G221,[2]Punteggi!$A:$B,2,FALSE),"NR")</f>
        <v>2</v>
      </c>
      <c r="U221" s="51">
        <f>IFERROR(VLOOKUP(H221,[2]Punteggi!$A:$B,2,FALSE),"NR")</f>
        <v>1</v>
      </c>
      <c r="V221" s="51">
        <f>IFERROR(VLOOKUP(I221,[2]Punteggi!$A:$B,2,FALSE),"NR")</f>
        <v>2</v>
      </c>
      <c r="W221" s="51">
        <f>IFERROR(VLOOKUP(J221,[2]Punteggi!$A:$B,2,FALSE),"NR")</f>
        <v>1</v>
      </c>
      <c r="X221" s="51">
        <f>IFERROR(VLOOKUP(K221,[2]Punteggi!$A:$B,2,FALSE),"NR")</f>
        <v>1</v>
      </c>
      <c r="Y221" s="51">
        <f>IFERROR(VLOOKUP(L221,[2]Punteggi!$A:$B,2,FALSE),"NR")</f>
        <v>0</v>
      </c>
      <c r="Z221" s="51">
        <f>IFERROR(VLOOKUP(M221,[2]Punteggi!$A:$B,2,FALSE),"NR")</f>
        <v>1</v>
      </c>
      <c r="AA221" s="51">
        <f>IFERROR(VLOOKUP(N221,[2]Punteggi!$A:$B,2,FALSE),"NR")</f>
        <v>5</v>
      </c>
      <c r="AB221" s="51">
        <f>IFERROR(VLOOKUP(O221,[2]Punteggi!$A:$B,2,FALSE),"NR")</f>
        <v>1</v>
      </c>
      <c r="AC221" s="51">
        <f>IFERROR(VLOOKUP(P221,[2]Punteggi!$A:$B,2,FALSE),"NR")</f>
        <v>2</v>
      </c>
      <c r="AD221" s="52">
        <f t="shared" si="12"/>
        <v>1.75</v>
      </c>
      <c r="AE221" s="52">
        <f t="shared" si="13"/>
        <v>1.5</v>
      </c>
      <c r="AF221" s="52">
        <f t="shared" si="14"/>
        <v>2.625</v>
      </c>
      <c r="AG221" s="47"/>
      <c r="AH221" s="47"/>
      <c r="AI221" s="47"/>
      <c r="AJ221" s="47"/>
      <c r="AK221" s="35"/>
      <c r="AL221" s="35"/>
      <c r="AM221" s="35"/>
      <c r="AN221" s="35"/>
      <c r="AO221" s="35"/>
      <c r="AP221" s="35"/>
      <c r="AQ221" s="35"/>
      <c r="AR221" s="35"/>
      <c r="AS221" s="35"/>
      <c r="AT221" s="35"/>
      <c r="AU221" s="35"/>
      <c r="AV221" s="35"/>
      <c r="AW221" s="35"/>
    </row>
    <row r="222" spans="1:49" ht="32.700000000000003" customHeight="1" x14ac:dyDescent="0.3">
      <c r="A222" s="27" t="str">
        <f t="shared" si="15"/>
        <v>SEGRETERIE PRESIDENZA E VICEPRESIDENZA</v>
      </c>
      <c r="B222" s="58" t="s">
        <v>822</v>
      </c>
      <c r="C222" s="58" t="s">
        <v>794</v>
      </c>
      <c r="D222" s="54" t="s">
        <v>779</v>
      </c>
      <c r="E222" s="54" t="s">
        <v>280</v>
      </c>
      <c r="F222" s="54" t="s">
        <v>780</v>
      </c>
      <c r="G222" s="27" t="s">
        <v>34</v>
      </c>
      <c r="H222" s="27" t="s">
        <v>78</v>
      </c>
      <c r="I222" s="27" t="s">
        <v>36</v>
      </c>
      <c r="J222" s="27" t="s">
        <v>63</v>
      </c>
      <c r="K222" s="27" t="s">
        <v>38</v>
      </c>
      <c r="L222" s="27" t="s">
        <v>39</v>
      </c>
      <c r="M222" s="27" t="s">
        <v>298</v>
      </c>
      <c r="N222" s="27" t="s">
        <v>40</v>
      </c>
      <c r="O222" s="27" t="s">
        <v>41</v>
      </c>
      <c r="P222" s="27" t="s">
        <v>67</v>
      </c>
      <c r="Q222" s="54" t="s">
        <v>781</v>
      </c>
      <c r="R222" s="27" t="s">
        <v>188</v>
      </c>
      <c r="S222" s="50"/>
      <c r="T222" s="51">
        <f>IFERROR(VLOOKUP(G222,[2]Punteggi!$A:$B,2,FALSE),"NR")</f>
        <v>2</v>
      </c>
      <c r="U222" s="51">
        <f>IFERROR(VLOOKUP(H222,[2]Punteggi!$A:$B,2,FALSE),"NR")</f>
        <v>1</v>
      </c>
      <c r="V222" s="51">
        <f>IFERROR(VLOOKUP(I222,[2]Punteggi!$A:$B,2,FALSE),"NR")</f>
        <v>2</v>
      </c>
      <c r="W222" s="51">
        <f>IFERROR(VLOOKUP(J222,[2]Punteggi!$A:$B,2,FALSE),"NR")</f>
        <v>1</v>
      </c>
      <c r="X222" s="51">
        <f>IFERROR(VLOOKUP(K222,[2]Punteggi!$A:$B,2,FALSE),"NR")</f>
        <v>1</v>
      </c>
      <c r="Y222" s="51">
        <f>IFERROR(VLOOKUP(L222,[2]Punteggi!$A:$B,2,FALSE),"NR")</f>
        <v>0</v>
      </c>
      <c r="Z222" s="51">
        <f>IFERROR(VLOOKUP(M222,[2]Punteggi!$A:$B,2,FALSE),"NR")</f>
        <v>1</v>
      </c>
      <c r="AA222" s="51">
        <f>IFERROR(VLOOKUP(N222,[2]Punteggi!$A:$B,2,FALSE),"NR")</f>
        <v>5</v>
      </c>
      <c r="AB222" s="51">
        <f>IFERROR(VLOOKUP(O222,[2]Punteggi!$A:$B,2,FALSE),"NR")</f>
        <v>1</v>
      </c>
      <c r="AC222" s="51">
        <f>IFERROR(VLOOKUP(P222,[2]Punteggi!$A:$B,2,FALSE),"NR")</f>
        <v>2</v>
      </c>
      <c r="AD222" s="52">
        <f t="shared" si="12"/>
        <v>1.75</v>
      </c>
      <c r="AE222" s="52">
        <f t="shared" si="13"/>
        <v>1.5</v>
      </c>
      <c r="AF222" s="52">
        <f t="shared" si="14"/>
        <v>2.625</v>
      </c>
      <c r="AK222" s="35"/>
      <c r="AL222" s="35"/>
      <c r="AM222" s="35"/>
      <c r="AN222" s="35"/>
      <c r="AO222" s="35"/>
      <c r="AP222" s="35"/>
      <c r="AQ222" s="35"/>
      <c r="AR222" s="35"/>
      <c r="AS222" s="35"/>
      <c r="AT222" s="35"/>
      <c r="AU222" s="35"/>
      <c r="AV222" s="35"/>
      <c r="AW222" s="35"/>
    </row>
    <row r="223" spans="1:49" ht="32.700000000000003" customHeight="1" x14ac:dyDescent="0.3">
      <c r="A223" s="27" t="str">
        <f t="shared" si="15"/>
        <v>VIGILANZA ORDINI (ART. 12, CO. 1 LETTE. E) (ridurre il punteggio)</v>
      </c>
      <c r="B223" s="54" t="s">
        <v>700</v>
      </c>
      <c r="C223" s="54" t="s">
        <v>127</v>
      </c>
      <c r="D223" s="55" t="s">
        <v>128</v>
      </c>
      <c r="E223" s="54" t="s">
        <v>54</v>
      </c>
      <c r="F223" s="54" t="s">
        <v>72</v>
      </c>
      <c r="G223" s="27" t="s">
        <v>83</v>
      </c>
      <c r="H223" s="27" t="s">
        <v>77</v>
      </c>
      <c r="I223" s="27" t="s">
        <v>74</v>
      </c>
      <c r="J223" s="27" t="s">
        <v>37</v>
      </c>
      <c r="K223" s="27" t="s">
        <v>38</v>
      </c>
      <c r="L223" s="27" t="s">
        <v>39</v>
      </c>
      <c r="M223" s="27" t="s">
        <v>64</v>
      </c>
      <c r="N223" s="27" t="s">
        <v>40</v>
      </c>
      <c r="O223" s="27" t="s">
        <v>41</v>
      </c>
      <c r="P223" s="27" t="s">
        <v>220</v>
      </c>
      <c r="Q223" s="54" t="s">
        <v>795</v>
      </c>
      <c r="R223" s="27" t="s">
        <v>188</v>
      </c>
      <c r="S223" s="27"/>
      <c r="T223" s="51">
        <v>2</v>
      </c>
      <c r="U223" s="51">
        <v>1</v>
      </c>
      <c r="V223" s="51">
        <f>IFERROR(VLOOKUP(I223,[2]Punteggi!$A:$B,2,FALSE),"NR")</f>
        <v>5</v>
      </c>
      <c r="W223" s="51">
        <v>1</v>
      </c>
      <c r="X223" s="51">
        <f>IFERROR(VLOOKUP(K223,[2]Punteggi!$A:$B,2,FALSE),"NR")</f>
        <v>1</v>
      </c>
      <c r="Y223" s="51">
        <f>IFERROR(VLOOKUP(L223,[2]Punteggi!$A:$B,2,FALSE),"NR")</f>
        <v>0</v>
      </c>
      <c r="Z223" s="51">
        <v>2</v>
      </c>
      <c r="AA223" s="51">
        <v>3</v>
      </c>
      <c r="AB223" s="51">
        <f>IFERROR(VLOOKUP(O223,[2]Punteggi!$A:$B,2,FALSE),"NR")</f>
        <v>1</v>
      </c>
      <c r="AC223" s="51">
        <v>1</v>
      </c>
      <c r="AD223" s="52">
        <f t="shared" si="12"/>
        <v>1.25</v>
      </c>
      <c r="AE223" s="52">
        <f t="shared" si="13"/>
        <v>2</v>
      </c>
      <c r="AF223" s="52">
        <f t="shared" si="14"/>
        <v>2.5</v>
      </c>
      <c r="AG223" s="35"/>
      <c r="AH223" s="35"/>
      <c r="AI223" s="35"/>
      <c r="AJ223" s="35"/>
      <c r="AK223" s="35"/>
      <c r="AL223" s="35"/>
      <c r="AM223" s="35"/>
      <c r="AN223" s="35"/>
      <c r="AO223" s="35"/>
      <c r="AP223" s="35"/>
      <c r="AQ223" s="35"/>
      <c r="AR223" s="35"/>
      <c r="AS223" s="35"/>
      <c r="AT223" s="35"/>
      <c r="AU223" s="35"/>
      <c r="AV223" s="35"/>
      <c r="AW223" s="35"/>
    </row>
    <row r="224" spans="1:49" ht="56.7" customHeight="1" x14ac:dyDescent="0.3">
      <c r="A224" s="27" t="str">
        <f t="shared" si="15"/>
        <v>INNOVAZIONE DIGITALE</v>
      </c>
      <c r="B224" s="54" t="s">
        <v>236</v>
      </c>
      <c r="C224" s="54" t="s">
        <v>796</v>
      </c>
      <c r="D224" s="54" t="s">
        <v>797</v>
      </c>
      <c r="E224" s="54" t="s">
        <v>798</v>
      </c>
      <c r="F224" s="54" t="s">
        <v>799</v>
      </c>
      <c r="G224" s="27" t="s">
        <v>34</v>
      </c>
      <c r="H224" s="27" t="s">
        <v>78</v>
      </c>
      <c r="I224" s="27" t="s">
        <v>36</v>
      </c>
      <c r="J224" s="27" t="s">
        <v>63</v>
      </c>
      <c r="K224" s="27" t="s">
        <v>38</v>
      </c>
      <c r="L224" s="27" t="s">
        <v>39</v>
      </c>
      <c r="M224" s="27" t="s">
        <v>298</v>
      </c>
      <c r="N224" s="27" t="s">
        <v>65</v>
      </c>
      <c r="O224" s="27" t="s">
        <v>41</v>
      </c>
      <c r="P224" s="27" t="s">
        <v>67</v>
      </c>
      <c r="Q224" s="54" t="s">
        <v>800</v>
      </c>
      <c r="R224" s="27" t="s">
        <v>188</v>
      </c>
      <c r="S224" s="27"/>
      <c r="T224" s="56">
        <v>2</v>
      </c>
      <c r="U224" s="56">
        <f>IFERROR(VLOOKUP(H224,[2]Punteggi!$A:$B,2,FALSE),"NR")</f>
        <v>1</v>
      </c>
      <c r="V224" s="56">
        <f>IFERROR(VLOOKUP(I224,[2]Punteggi!$A:$B,2,FALSE),"NR")</f>
        <v>2</v>
      </c>
      <c r="W224" s="56">
        <f>IFERROR(VLOOKUP(J224,[2]Punteggi!$A:$B,2,FALSE),"NR")</f>
        <v>1</v>
      </c>
      <c r="X224" s="56">
        <f>IFERROR(VLOOKUP(K224,[2]Punteggi!$A:$B,2,FALSE),"NR")</f>
        <v>1</v>
      </c>
      <c r="Y224" s="56">
        <f>IFERROR(VLOOKUP(L224,[2]Punteggi!$A:$B,2,FALSE),"NR")</f>
        <v>0</v>
      </c>
      <c r="Z224" s="56">
        <f>IFERROR(VLOOKUP(M224,[2]Punteggi!$A:$B,2,FALSE),"NR")</f>
        <v>1</v>
      </c>
      <c r="AA224" s="56">
        <v>3</v>
      </c>
      <c r="AB224" s="56">
        <f>IFERROR(VLOOKUP(O224,[2]Punteggi!$A:$B,2,FALSE),"NR")</f>
        <v>1</v>
      </c>
      <c r="AC224" s="56">
        <v>5</v>
      </c>
      <c r="AD224" s="57">
        <f t="shared" si="12"/>
        <v>1.25</v>
      </c>
      <c r="AE224" s="57">
        <f t="shared" si="13"/>
        <v>2</v>
      </c>
      <c r="AF224" s="52">
        <f t="shared" si="14"/>
        <v>2.5</v>
      </c>
      <c r="AG224" s="35"/>
      <c r="AH224" s="35"/>
      <c r="AI224" s="35"/>
      <c r="AJ224" s="35"/>
      <c r="AK224" s="35"/>
      <c r="AL224" s="35"/>
      <c r="AM224" s="35"/>
      <c r="AN224" s="35"/>
      <c r="AO224" s="35"/>
      <c r="AP224" s="47"/>
      <c r="AQ224" s="35"/>
      <c r="AR224" s="35"/>
      <c r="AS224" s="35"/>
      <c r="AT224" s="35"/>
      <c r="AU224" s="35"/>
      <c r="AV224" s="35"/>
      <c r="AW224" s="35"/>
    </row>
    <row r="225" spans="1:49" ht="32.700000000000003" customHeight="1" x14ac:dyDescent="0.3">
      <c r="A225" s="27" t="str">
        <f t="shared" si="15"/>
        <v>ANTICORRUZIONE</v>
      </c>
      <c r="B225" s="58" t="s">
        <v>135</v>
      </c>
      <c r="C225" s="54" t="s">
        <v>801</v>
      </c>
      <c r="D225" s="54" t="s">
        <v>802</v>
      </c>
      <c r="E225" s="54" t="s">
        <v>296</v>
      </c>
      <c r="F225" s="54" t="s">
        <v>322</v>
      </c>
      <c r="G225" s="27" t="s">
        <v>34</v>
      </c>
      <c r="H225" s="27" t="s">
        <v>78</v>
      </c>
      <c r="I225" s="27" t="s">
        <v>74</v>
      </c>
      <c r="J225" s="27" t="s">
        <v>63</v>
      </c>
      <c r="K225" s="27" t="s">
        <v>38</v>
      </c>
      <c r="L225" s="27" t="s">
        <v>39</v>
      </c>
      <c r="M225" s="27" t="s">
        <v>298</v>
      </c>
      <c r="N225" s="27" t="s">
        <v>384</v>
      </c>
      <c r="O225" s="27" t="s">
        <v>41</v>
      </c>
      <c r="P225" s="27" t="s">
        <v>42</v>
      </c>
      <c r="Q225" s="54" t="s">
        <v>705</v>
      </c>
      <c r="R225" s="27" t="s">
        <v>188</v>
      </c>
      <c r="S225" s="27"/>
      <c r="T225" s="51">
        <f>IFERROR(VLOOKUP(G225,[2]Punteggi!$A:$B,2,FALSE),"NR")</f>
        <v>2</v>
      </c>
      <c r="U225" s="51">
        <f>IFERROR(VLOOKUP(H225,[2]Punteggi!$A:$B,2,FALSE),"NR")</f>
        <v>1</v>
      </c>
      <c r="V225" s="51">
        <f>IFERROR(VLOOKUP(I225,[2]Punteggi!$A:$B,2,FALSE),"NR")</f>
        <v>5</v>
      </c>
      <c r="W225" s="51">
        <f>IFERROR(VLOOKUP(J225,[2]Punteggi!$A:$B,2,FALSE),"NR")</f>
        <v>1</v>
      </c>
      <c r="X225" s="51">
        <f>IFERROR(VLOOKUP(K225,[2]Punteggi!$A:$B,2,FALSE),"NR")</f>
        <v>1</v>
      </c>
      <c r="Y225" s="51">
        <f>IFERROR(VLOOKUP(L225,[2]Punteggi!$A:$B,2,FALSE),"NR")</f>
        <v>0</v>
      </c>
      <c r="Z225" s="51">
        <f>IFERROR(VLOOKUP(M225,[2]Punteggi!$A:$B,2,FALSE),"NR")</f>
        <v>1</v>
      </c>
      <c r="AA225" s="51">
        <f>IFERROR(VLOOKUP(N225,[2]Punteggi!$A:$B,2,FALSE),"NR")</f>
        <v>2</v>
      </c>
      <c r="AB225" s="51">
        <f>IFERROR(VLOOKUP(O225,[2]Punteggi!$A:$B,2,FALSE),"NR")</f>
        <v>1</v>
      </c>
      <c r="AC225" s="51">
        <f>IFERROR(VLOOKUP(P225,[2]Punteggi!$A:$B,2,FALSE),"NR")</f>
        <v>5</v>
      </c>
      <c r="AD225" s="52">
        <f t="shared" si="12"/>
        <v>1</v>
      </c>
      <c r="AE225" s="52">
        <f t="shared" si="13"/>
        <v>2.5</v>
      </c>
      <c r="AF225" s="52">
        <f t="shared" si="14"/>
        <v>2.5</v>
      </c>
      <c r="AK225" s="35"/>
      <c r="AL225" s="35"/>
      <c r="AM225" s="35"/>
      <c r="AN225" s="35"/>
      <c r="AO225" s="35"/>
      <c r="AP225" s="35"/>
      <c r="AQ225" s="35"/>
      <c r="AR225" s="35"/>
      <c r="AS225" s="35"/>
      <c r="AT225" s="35"/>
      <c r="AU225" s="35"/>
      <c r="AV225" s="35"/>
      <c r="AW225" s="35"/>
    </row>
    <row r="226" spans="1:49" ht="32.700000000000003" customHeight="1" x14ac:dyDescent="0.3">
      <c r="A226" s="27" t="str">
        <f t="shared" si="15"/>
        <v>TRASPARENZA</v>
      </c>
      <c r="B226" s="58" t="s">
        <v>385</v>
      </c>
      <c r="C226" s="54" t="s">
        <v>803</v>
      </c>
      <c r="D226" s="54" t="s">
        <v>804</v>
      </c>
      <c r="E226" s="54" t="s">
        <v>296</v>
      </c>
      <c r="F226" s="54" t="s">
        <v>563</v>
      </c>
      <c r="G226" s="27" t="s">
        <v>34</v>
      </c>
      <c r="H226" s="27" t="s">
        <v>78</v>
      </c>
      <c r="I226" s="27" t="s">
        <v>74</v>
      </c>
      <c r="J226" s="27" t="s">
        <v>63</v>
      </c>
      <c r="K226" s="27" t="s">
        <v>38</v>
      </c>
      <c r="L226" s="27" t="s">
        <v>39</v>
      </c>
      <c r="M226" s="27" t="s">
        <v>298</v>
      </c>
      <c r="N226" s="27" t="s">
        <v>384</v>
      </c>
      <c r="O226" s="27" t="s">
        <v>41</v>
      </c>
      <c r="P226" s="27" t="s">
        <v>42</v>
      </c>
      <c r="Q226" s="54" t="s">
        <v>564</v>
      </c>
      <c r="R226" s="27" t="s">
        <v>188</v>
      </c>
      <c r="S226" s="27"/>
      <c r="T226" s="51">
        <f>IFERROR(VLOOKUP(G226,[2]Punteggi!$A:$B,2,FALSE),"NR")</f>
        <v>2</v>
      </c>
      <c r="U226" s="51">
        <f>IFERROR(VLOOKUP(H226,[2]Punteggi!$A:$B,2,FALSE),"NR")</f>
        <v>1</v>
      </c>
      <c r="V226" s="51">
        <f>IFERROR(VLOOKUP(I226,[2]Punteggi!$A:$B,2,FALSE),"NR")</f>
        <v>5</v>
      </c>
      <c r="W226" s="51">
        <f>IFERROR(VLOOKUP(J226,[2]Punteggi!$A:$B,2,FALSE),"NR")</f>
        <v>1</v>
      </c>
      <c r="X226" s="51">
        <f>IFERROR(VLOOKUP(K226,[2]Punteggi!$A:$B,2,FALSE),"NR")</f>
        <v>1</v>
      </c>
      <c r="Y226" s="51">
        <f>IFERROR(VLOOKUP(L226,[2]Punteggi!$A:$B,2,FALSE),"NR")</f>
        <v>0</v>
      </c>
      <c r="Z226" s="51">
        <f>IFERROR(VLOOKUP(M226,[2]Punteggi!$A:$B,2,FALSE),"NR")</f>
        <v>1</v>
      </c>
      <c r="AA226" s="51">
        <f>IFERROR(VLOOKUP(N226,[2]Punteggi!$A:$B,2,FALSE),"NR")</f>
        <v>2</v>
      </c>
      <c r="AB226" s="51">
        <f>IFERROR(VLOOKUP(O226,[2]Punteggi!$A:$B,2,FALSE),"NR")</f>
        <v>1</v>
      </c>
      <c r="AC226" s="51">
        <f>IFERROR(VLOOKUP(P226,[2]Punteggi!$A:$B,2,FALSE),"NR")</f>
        <v>5</v>
      </c>
      <c r="AD226" s="52">
        <f t="shared" si="12"/>
        <v>1</v>
      </c>
      <c r="AE226" s="52">
        <f t="shared" si="13"/>
        <v>2.5</v>
      </c>
      <c r="AF226" s="52">
        <f t="shared" si="14"/>
        <v>2.5</v>
      </c>
      <c r="AK226" s="35"/>
      <c r="AL226" s="35"/>
      <c r="AM226" s="35"/>
      <c r="AN226" s="35"/>
      <c r="AO226" s="35"/>
      <c r="AP226" s="35"/>
      <c r="AQ226" s="35"/>
      <c r="AR226" s="35"/>
      <c r="AS226" s="35"/>
      <c r="AT226" s="35"/>
      <c r="AU226" s="35"/>
      <c r="AV226" s="35"/>
      <c r="AW226" s="35"/>
    </row>
    <row r="227" spans="1:49" ht="59.7" customHeight="1" x14ac:dyDescent="0.3">
      <c r="A227" s="27" t="str">
        <f t="shared" si="15"/>
        <v>CONTRATTI PUBBLICI</v>
      </c>
      <c r="B227" s="54" t="s">
        <v>68</v>
      </c>
      <c r="C227" s="54" t="s">
        <v>805</v>
      </c>
      <c r="D227" s="54" t="s">
        <v>806</v>
      </c>
      <c r="E227" s="54" t="s">
        <v>807</v>
      </c>
      <c r="F227" s="54" t="s">
        <v>470</v>
      </c>
      <c r="G227" s="27" t="s">
        <v>34</v>
      </c>
      <c r="H227" s="27" t="s">
        <v>78</v>
      </c>
      <c r="I227" s="27" t="s">
        <v>36</v>
      </c>
      <c r="J227" s="27" t="s">
        <v>63</v>
      </c>
      <c r="K227" s="27" t="s">
        <v>38</v>
      </c>
      <c r="L227" s="27" t="s">
        <v>39</v>
      </c>
      <c r="M227" s="27" t="s">
        <v>298</v>
      </c>
      <c r="N227" s="27" t="s">
        <v>65</v>
      </c>
      <c r="O227" s="27" t="s">
        <v>41</v>
      </c>
      <c r="P227" s="27" t="s">
        <v>67</v>
      </c>
      <c r="Q227" s="54" t="s">
        <v>734</v>
      </c>
      <c r="R227" s="27" t="s">
        <v>188</v>
      </c>
      <c r="S227" s="27"/>
      <c r="T227" s="51">
        <f>IFERROR(VLOOKUP(G227,[2]Punteggi!$A:$B,2,FALSE),"NR")</f>
        <v>2</v>
      </c>
      <c r="U227" s="51">
        <f>IFERROR(VLOOKUP(H227,[2]Punteggi!$A:$B,2,FALSE),"NR")</f>
        <v>1</v>
      </c>
      <c r="V227" s="51">
        <f>IFERROR(VLOOKUP(I227,[2]Punteggi!$A:$B,2,FALSE),"NR")</f>
        <v>2</v>
      </c>
      <c r="W227" s="51">
        <f>IFERROR(VLOOKUP(J227,[2]Punteggi!$A:$B,2,FALSE),"NR")</f>
        <v>1</v>
      </c>
      <c r="X227" s="51">
        <f>IFERROR(VLOOKUP(K227,[2]Punteggi!$A:$B,2,FALSE),"NR")</f>
        <v>1</v>
      </c>
      <c r="Y227" s="51">
        <f>IFERROR(VLOOKUP(L227,[2]Punteggi!$A:$B,2,FALSE),"NR")</f>
        <v>0</v>
      </c>
      <c r="Z227" s="51">
        <f>IFERROR(VLOOKUP(M227,[2]Punteggi!$A:$B,2,FALSE),"NR")</f>
        <v>1</v>
      </c>
      <c r="AA227" s="51">
        <f>IFERROR(VLOOKUP(N227,[2]Punteggi!$A:$B,2,FALSE),"NR")</f>
        <v>4</v>
      </c>
      <c r="AB227" s="51">
        <f>IFERROR(VLOOKUP(O227,[2]Punteggi!$A:$B,2,FALSE),"NR")</f>
        <v>1</v>
      </c>
      <c r="AC227" s="51">
        <f>IFERROR(VLOOKUP(P227,[2]Punteggi!$A:$B,2,FALSE),"NR")</f>
        <v>2</v>
      </c>
      <c r="AD227" s="52">
        <f t="shared" si="12"/>
        <v>1.5</v>
      </c>
      <c r="AE227" s="52">
        <f t="shared" si="13"/>
        <v>1.5</v>
      </c>
      <c r="AF227" s="52">
        <f t="shared" si="14"/>
        <v>2.25</v>
      </c>
      <c r="AG227" s="35"/>
      <c r="AH227" s="35"/>
      <c r="AI227" s="35"/>
      <c r="AJ227" s="35"/>
      <c r="AK227" s="35"/>
      <c r="AL227" s="35"/>
      <c r="AM227" s="35"/>
      <c r="AN227" s="35"/>
      <c r="AO227" s="35"/>
      <c r="AP227" s="35"/>
      <c r="AQ227" s="35"/>
      <c r="AR227" s="35"/>
      <c r="AS227" s="35"/>
      <c r="AT227" s="35"/>
      <c r="AU227" s="35"/>
      <c r="AV227" s="35"/>
      <c r="AW227" s="35"/>
    </row>
    <row r="228" spans="1:49" ht="60" customHeight="1" x14ac:dyDescent="0.3">
      <c r="A228" s="27" t="str">
        <f t="shared" si="15"/>
        <v>GESTIONE DOCUMENTALE</v>
      </c>
      <c r="B228" s="54" t="s">
        <v>548</v>
      </c>
      <c r="C228" s="54" t="s">
        <v>808</v>
      </c>
      <c r="D228" s="54" t="s">
        <v>809</v>
      </c>
      <c r="E228" s="54" t="s">
        <v>284</v>
      </c>
      <c r="F228" s="54" t="s">
        <v>810</v>
      </c>
      <c r="G228" s="27" t="s">
        <v>34</v>
      </c>
      <c r="H228" s="27" t="s">
        <v>78</v>
      </c>
      <c r="I228" s="27" t="s">
        <v>36</v>
      </c>
      <c r="J228" s="27" t="s">
        <v>63</v>
      </c>
      <c r="K228" s="27" t="s">
        <v>38</v>
      </c>
      <c r="L228" s="27" t="s">
        <v>39</v>
      </c>
      <c r="M228" s="27" t="s">
        <v>298</v>
      </c>
      <c r="N228" s="27" t="s">
        <v>384</v>
      </c>
      <c r="O228" s="27" t="s">
        <v>66</v>
      </c>
      <c r="P228" s="27" t="s">
        <v>67</v>
      </c>
      <c r="Q228" s="54" t="s">
        <v>240</v>
      </c>
      <c r="R228" s="27" t="s">
        <v>188</v>
      </c>
      <c r="S228" s="61"/>
      <c r="T228" s="56">
        <f>IFERROR(VLOOKUP(G228,[2]Punteggi!$A:$B,2,FALSE),"NR")</f>
        <v>2</v>
      </c>
      <c r="U228" s="56">
        <f>IFERROR(VLOOKUP(H228,[2]Punteggi!$A:$B,2,FALSE),"NR")</f>
        <v>1</v>
      </c>
      <c r="V228" s="56">
        <f>IFERROR(VLOOKUP(I228,[2]Punteggi!$A:$B,2,FALSE),"NR")</f>
        <v>2</v>
      </c>
      <c r="W228" s="56">
        <f>IFERROR(VLOOKUP(J228,[2]Punteggi!$A:$B,2,FALSE),"NR")</f>
        <v>1</v>
      </c>
      <c r="X228" s="56">
        <f>IFERROR(VLOOKUP(K228,[2]Punteggi!$A:$B,2,FALSE),"NR")</f>
        <v>1</v>
      </c>
      <c r="Y228" s="56">
        <f>IFERROR(VLOOKUP(L228,[2]Punteggi!$A:$B,2,FALSE),"NR")</f>
        <v>0</v>
      </c>
      <c r="Z228" s="56">
        <f>IFERROR(VLOOKUP(M228,[2]Punteggi!$A:$B,2,FALSE),"NR")</f>
        <v>1</v>
      </c>
      <c r="AA228" s="56">
        <f>IFERROR(VLOOKUP(N228,[2]Punteggi!$A:$B,2,FALSE),"NR")</f>
        <v>2</v>
      </c>
      <c r="AB228" s="56">
        <f>IFERROR(VLOOKUP(O228,[2]Punteggi!$A:$B,2,FALSE),"NR")</f>
        <v>5</v>
      </c>
      <c r="AC228" s="56">
        <f>IFERROR(VLOOKUP(P228,[2]Punteggi!$A:$B,2,FALSE),"NR")</f>
        <v>2</v>
      </c>
      <c r="AD228" s="57">
        <f t="shared" si="12"/>
        <v>1</v>
      </c>
      <c r="AE228" s="57">
        <f t="shared" si="13"/>
        <v>2.1666666666666665</v>
      </c>
      <c r="AF228" s="52">
        <f t="shared" si="14"/>
        <v>2.1666666666666665</v>
      </c>
      <c r="AG228" s="35"/>
      <c r="AH228" s="35"/>
      <c r="AI228" s="35"/>
      <c r="AJ228" s="35"/>
      <c r="AK228" s="35"/>
      <c r="AL228" s="35"/>
      <c r="AM228" s="35"/>
      <c r="AN228" s="35"/>
      <c r="AO228" s="35"/>
      <c r="AP228" s="47"/>
      <c r="AQ228" s="35"/>
      <c r="AR228" s="35"/>
      <c r="AS228" s="35"/>
      <c r="AT228" s="35"/>
      <c r="AU228" s="35"/>
      <c r="AV228" s="35"/>
      <c r="AW228" s="35"/>
    </row>
    <row r="229" spans="1:49" ht="32.700000000000003" customHeight="1" x14ac:dyDescent="0.3">
      <c r="T229" s="68"/>
      <c r="AD229" s="69" t="str">
        <f t="shared" ref="AD229:AD240" si="16">IFERROR(+AVERAGE($U229,$X229,$Y229,$AA229),"NR")</f>
        <v>NR</v>
      </c>
    </row>
    <row r="230" spans="1:49" ht="32.700000000000003" customHeight="1" x14ac:dyDescent="0.3">
      <c r="T230" s="68"/>
      <c r="AD230" s="69" t="str">
        <f t="shared" si="16"/>
        <v>NR</v>
      </c>
    </row>
    <row r="231" spans="1:49" ht="32.700000000000003" customHeight="1" x14ac:dyDescent="0.3">
      <c r="T231" s="68"/>
      <c r="AD231" s="69" t="str">
        <f t="shared" si="16"/>
        <v>NR</v>
      </c>
    </row>
    <row r="232" spans="1:49" ht="32.700000000000003" customHeight="1" x14ac:dyDescent="0.3">
      <c r="T232" s="68"/>
      <c r="AD232" s="69" t="str">
        <f t="shared" si="16"/>
        <v>NR</v>
      </c>
    </row>
    <row r="233" spans="1:49" ht="32.700000000000003" customHeight="1" x14ac:dyDescent="0.3">
      <c r="T233" s="68"/>
      <c r="AD233" s="69" t="str">
        <f t="shared" si="16"/>
        <v>NR</v>
      </c>
    </row>
    <row r="234" spans="1:49" ht="32.700000000000003" customHeight="1" x14ac:dyDescent="0.3">
      <c r="T234" s="68"/>
      <c r="AD234" s="69" t="str">
        <f t="shared" si="16"/>
        <v>NR</v>
      </c>
    </row>
    <row r="235" spans="1:49" ht="32.700000000000003" customHeight="1" x14ac:dyDescent="0.3">
      <c r="T235" s="68"/>
      <c r="AD235" s="69" t="str">
        <f t="shared" si="16"/>
        <v>NR</v>
      </c>
    </row>
    <row r="236" spans="1:49" ht="32.700000000000003" customHeight="1" x14ac:dyDescent="0.3">
      <c r="T236" s="68"/>
      <c r="AD236" s="69" t="str">
        <f t="shared" si="16"/>
        <v>NR</v>
      </c>
    </row>
    <row r="237" spans="1:49" ht="32.700000000000003" customHeight="1" x14ac:dyDescent="0.3">
      <c r="T237" s="68"/>
      <c r="AD237" s="69" t="str">
        <f t="shared" si="16"/>
        <v>NR</v>
      </c>
    </row>
    <row r="238" spans="1:49" ht="32.700000000000003" customHeight="1" x14ac:dyDescent="0.3">
      <c r="T238" s="68"/>
      <c r="AD238" s="69" t="str">
        <f t="shared" si="16"/>
        <v>NR</v>
      </c>
    </row>
    <row r="239" spans="1:49" ht="32.700000000000003" customHeight="1" x14ac:dyDescent="0.3">
      <c r="T239" s="68"/>
      <c r="AD239" s="69" t="str">
        <f t="shared" si="16"/>
        <v>NR</v>
      </c>
    </row>
    <row r="240" spans="1:49" ht="32.700000000000003" customHeight="1" x14ac:dyDescent="0.3">
      <c r="T240" s="68"/>
      <c r="AD240" s="69" t="str">
        <f t="shared" si="16"/>
        <v>NR</v>
      </c>
    </row>
    <row r="241" spans="20:20" ht="32.700000000000003" customHeight="1" x14ac:dyDescent="0.3">
      <c r="T241" s="68"/>
    </row>
    <row r="242" spans="20:20" ht="32.700000000000003" customHeight="1" x14ac:dyDescent="0.3">
      <c r="T242" s="68"/>
    </row>
    <row r="243" spans="20:20" ht="32.700000000000003" customHeight="1" x14ac:dyDescent="0.3">
      <c r="T243" s="68"/>
    </row>
    <row r="244" spans="20:20" ht="32.700000000000003" customHeight="1" x14ac:dyDescent="0.3">
      <c r="T244" s="68"/>
    </row>
    <row r="245" spans="20:20" ht="32.700000000000003" customHeight="1" x14ac:dyDescent="0.3">
      <c r="T245" s="68"/>
    </row>
    <row r="246" spans="20:20" ht="32.700000000000003" customHeight="1" x14ac:dyDescent="0.3">
      <c r="T246" s="68"/>
    </row>
    <row r="247" spans="20:20" ht="32.700000000000003" customHeight="1" x14ac:dyDescent="0.3">
      <c r="T247" s="68"/>
    </row>
    <row r="248" spans="20:20" ht="32.700000000000003" customHeight="1" x14ac:dyDescent="0.3">
      <c r="T248" s="68"/>
    </row>
    <row r="249" spans="20:20" ht="32.700000000000003" customHeight="1" x14ac:dyDescent="0.3">
      <c r="T249" s="68"/>
    </row>
    <row r="250" spans="20:20" ht="32.700000000000003" customHeight="1" x14ac:dyDescent="0.3">
      <c r="T250" s="68"/>
    </row>
    <row r="251" spans="20:20" ht="32.700000000000003" customHeight="1" x14ac:dyDescent="0.3">
      <c r="T251" s="68"/>
    </row>
    <row r="252" spans="20:20" ht="32.700000000000003" customHeight="1" x14ac:dyDescent="0.3">
      <c r="T252" s="68"/>
    </row>
    <row r="253" spans="20:20" ht="32.700000000000003" customHeight="1" x14ac:dyDescent="0.3">
      <c r="T253" s="68"/>
    </row>
    <row r="254" spans="20:20" ht="32.700000000000003" customHeight="1" x14ac:dyDescent="0.3">
      <c r="T254" s="68"/>
    </row>
    <row r="255" spans="20:20" ht="32.700000000000003" customHeight="1" x14ac:dyDescent="0.3">
      <c r="T255" s="68"/>
    </row>
    <row r="256" spans="20:20" ht="32.700000000000003" customHeight="1" x14ac:dyDescent="0.3">
      <c r="T256" s="68"/>
    </row>
    <row r="257" spans="20:20" ht="32.700000000000003" customHeight="1" x14ac:dyDescent="0.3">
      <c r="T257" s="68"/>
    </row>
    <row r="258" spans="20:20" ht="32.700000000000003" customHeight="1" x14ac:dyDescent="0.3">
      <c r="T258" s="68"/>
    </row>
    <row r="259" spans="20:20" ht="32.700000000000003" customHeight="1" x14ac:dyDescent="0.3">
      <c r="T259" s="68"/>
    </row>
    <row r="260" spans="20:20" ht="32.700000000000003" customHeight="1" x14ac:dyDescent="0.3">
      <c r="T260" s="68"/>
    </row>
    <row r="261" spans="20:20" ht="32.700000000000003" customHeight="1" x14ac:dyDescent="0.3">
      <c r="T261" s="68"/>
    </row>
    <row r="262" spans="20:20" ht="32.700000000000003" customHeight="1" x14ac:dyDescent="0.3">
      <c r="T262" s="68"/>
    </row>
    <row r="263" spans="20:20" ht="32.700000000000003" customHeight="1" x14ac:dyDescent="0.3">
      <c r="T263" s="68"/>
    </row>
    <row r="264" spans="20:20" ht="32.700000000000003" customHeight="1" x14ac:dyDescent="0.3">
      <c r="T264" s="68"/>
    </row>
    <row r="265" spans="20:20" ht="32.700000000000003" customHeight="1" x14ac:dyDescent="0.3">
      <c r="T265" s="68"/>
    </row>
    <row r="266" spans="20:20" ht="32.700000000000003" customHeight="1" x14ac:dyDescent="0.3">
      <c r="T266" s="68"/>
    </row>
    <row r="267" spans="20:20" ht="32.700000000000003" customHeight="1" x14ac:dyDescent="0.3">
      <c r="T267" s="68"/>
    </row>
    <row r="268" spans="20:20" ht="32.700000000000003" customHeight="1" x14ac:dyDescent="0.3">
      <c r="T268" s="68"/>
    </row>
    <row r="269" spans="20:20" ht="32.700000000000003" customHeight="1" x14ac:dyDescent="0.3">
      <c r="T269" s="68"/>
    </row>
    <row r="270" spans="20:20" ht="32.700000000000003" customHeight="1" x14ac:dyDescent="0.3">
      <c r="T270" s="68"/>
    </row>
    <row r="271" spans="20:20" ht="32.700000000000003" customHeight="1" x14ac:dyDescent="0.3">
      <c r="T271" s="68"/>
    </row>
    <row r="272" spans="20:20" ht="32.700000000000003" customHeight="1" x14ac:dyDescent="0.3">
      <c r="T272" s="68"/>
    </row>
    <row r="273" spans="20:20" ht="32.700000000000003" customHeight="1" x14ac:dyDescent="0.3">
      <c r="T273" s="68"/>
    </row>
    <row r="274" spans="20:20" ht="32.700000000000003" customHeight="1" x14ac:dyDescent="0.3">
      <c r="T274" s="68"/>
    </row>
    <row r="275" spans="20:20" ht="32.700000000000003" customHeight="1" x14ac:dyDescent="0.3">
      <c r="T275" s="68"/>
    </row>
    <row r="276" spans="20:20" ht="32.700000000000003" customHeight="1" x14ac:dyDescent="0.3">
      <c r="T276" s="68" t="str">
        <f>IFERROR(VLOOKUP(G276,[2]Punteggi!$A:$B,2,FALSE),"NR")</f>
        <v>NR</v>
      </c>
    </row>
    <row r="277" spans="20:20" ht="32.700000000000003" customHeight="1" x14ac:dyDescent="0.3">
      <c r="T277" s="68" t="str">
        <f>IFERROR(VLOOKUP(G277,[2]Punteggi!$A:$B,2,FALSE),"NR")</f>
        <v>NR</v>
      </c>
    </row>
    <row r="278" spans="20:20" ht="32.700000000000003" customHeight="1" x14ac:dyDescent="0.3">
      <c r="T278" s="68" t="str">
        <f>IFERROR(VLOOKUP(G278,[2]Punteggi!$A:$B,2,FALSE),"NR")</f>
        <v>NR</v>
      </c>
    </row>
    <row r="279" spans="20:20" ht="32.700000000000003" customHeight="1" x14ac:dyDescent="0.3">
      <c r="T279" s="68" t="str">
        <f>IFERROR(VLOOKUP(G279,[2]Punteggi!$A:$B,2,FALSE),"NR")</f>
        <v>NR</v>
      </c>
    </row>
    <row r="280" spans="20:20" ht="32.700000000000003" customHeight="1" x14ac:dyDescent="0.3">
      <c r="T280" s="68" t="str">
        <f>IFERROR(VLOOKUP(G280,[2]Punteggi!$A:$B,2,FALSE),"NR")</f>
        <v>NR</v>
      </c>
    </row>
    <row r="281" spans="20:20" ht="32.700000000000003" customHeight="1" x14ac:dyDescent="0.3">
      <c r="T281" s="68" t="str">
        <f>IFERROR(VLOOKUP(G281,[2]Punteggi!$A:$B,2,FALSE),"NR")</f>
        <v>NR</v>
      </c>
    </row>
    <row r="282" spans="20:20" ht="32.700000000000003" customHeight="1" x14ac:dyDescent="0.3">
      <c r="T282" s="68" t="str">
        <f>IFERROR(VLOOKUP(G282,[2]Punteggi!$A:$B,2,FALSE),"NR")</f>
        <v>NR</v>
      </c>
    </row>
    <row r="283" spans="20:20" ht="32.700000000000003" customHeight="1" x14ac:dyDescent="0.3">
      <c r="T283" s="68" t="str">
        <f>IFERROR(VLOOKUP(G283,[2]Punteggi!$A:$B,2,FALSE),"NR")</f>
        <v>NR</v>
      </c>
    </row>
    <row r="284" spans="20:20" ht="32.700000000000003" customHeight="1" x14ac:dyDescent="0.3">
      <c r="T284" s="68" t="str">
        <f>IFERROR(VLOOKUP(G284,[2]Punteggi!$A:$B,2,FALSE),"NR")</f>
        <v>NR</v>
      </c>
    </row>
    <row r="285" spans="20:20" ht="32.700000000000003" customHeight="1" x14ac:dyDescent="0.3">
      <c r="T285" s="68" t="str">
        <f>IFERROR(VLOOKUP(G285,[2]Punteggi!$A:$B,2,FALSE),"NR")</f>
        <v>NR</v>
      </c>
    </row>
    <row r="286" spans="20:20" ht="32.700000000000003" customHeight="1" x14ac:dyDescent="0.3">
      <c r="T286" s="68" t="str">
        <f>IFERROR(VLOOKUP(G286,[2]Punteggi!$A:$B,2,FALSE),"NR")</f>
        <v>NR</v>
      </c>
    </row>
    <row r="287" spans="20:20" ht="32.700000000000003" customHeight="1" x14ac:dyDescent="0.3">
      <c r="T287" s="68" t="str">
        <f>IFERROR(VLOOKUP(G287,[2]Punteggi!$A:$B,2,FALSE),"NR")</f>
        <v>NR</v>
      </c>
    </row>
    <row r="288" spans="20:20" ht="32.700000000000003" customHeight="1" x14ac:dyDescent="0.3">
      <c r="T288" s="68" t="str">
        <f>IFERROR(VLOOKUP(G288,[2]Punteggi!$A:$B,2,FALSE),"NR")</f>
        <v>NR</v>
      </c>
    </row>
    <row r="289" spans="1:49" ht="32.700000000000003" customHeight="1" x14ac:dyDescent="0.3">
      <c r="T289" s="68" t="str">
        <f>IFERROR(VLOOKUP(G289,[2]Punteggi!$A:$B,2,FALSE),"NR")</f>
        <v>NR</v>
      </c>
    </row>
    <row r="290" spans="1:49" ht="32.700000000000003" customHeight="1" x14ac:dyDescent="0.3">
      <c r="T290" s="68" t="str">
        <f>IFERROR(VLOOKUP(G290,[2]Punteggi!$A:$B,2,FALSE),"NR")</f>
        <v>NR</v>
      </c>
    </row>
    <row r="291" spans="1:49" ht="32.700000000000003" customHeight="1" x14ac:dyDescent="0.3">
      <c r="T291" s="68" t="str">
        <f>IFERROR(VLOOKUP(G291,[2]Punteggi!$A:$B,2,FALSE),"NR")</f>
        <v>NR</v>
      </c>
    </row>
    <row r="292" spans="1:49" ht="32.700000000000003" customHeight="1" x14ac:dyDescent="0.3">
      <c r="T292" s="68" t="str">
        <f>IFERROR(VLOOKUP(G292,[2]Punteggi!$A:$B,2,FALSE),"NR")</f>
        <v>NR</v>
      </c>
    </row>
    <row r="293" spans="1:49" ht="32.700000000000003" customHeight="1" x14ac:dyDescent="0.3">
      <c r="T293" s="68" t="str">
        <f>IFERROR(VLOOKUP(G293,[2]Punteggi!$A:$B,2,FALSE),"NR")</f>
        <v>NR</v>
      </c>
    </row>
    <row r="294" spans="1:49" ht="32.700000000000003" customHeight="1" x14ac:dyDescent="0.3">
      <c r="T294" s="68" t="str">
        <f>IFERROR(VLOOKUP(G294,[2]Punteggi!$A:$B,2,FALSE),"NR")</f>
        <v>NR</v>
      </c>
    </row>
    <row r="295" spans="1:49" s="34" customFormat="1" ht="32.700000000000003" customHeight="1" x14ac:dyDescent="0.3">
      <c r="A295" s="46"/>
      <c r="B295" s="66"/>
      <c r="C295" s="46"/>
      <c r="D295" s="46"/>
      <c r="E295" s="46"/>
      <c r="F295" s="46"/>
      <c r="G295" s="46"/>
      <c r="H295" s="46"/>
      <c r="I295" s="46"/>
      <c r="J295" s="46"/>
      <c r="K295" s="46"/>
      <c r="L295" s="46"/>
      <c r="M295" s="46"/>
      <c r="N295" s="46"/>
      <c r="O295" s="46"/>
      <c r="P295" s="46"/>
      <c r="Q295" s="67"/>
      <c r="R295" s="67"/>
      <c r="S295" s="46"/>
      <c r="T295" s="68" t="str">
        <f>IFERROR(VLOOKUP(G295,[2]Punteggi!$A:$B,2,FALSE),"NR")</f>
        <v>NR</v>
      </c>
      <c r="U295" s="46"/>
      <c r="V295" s="46"/>
      <c r="W295" s="46"/>
      <c r="X295" s="46"/>
      <c r="Y295" s="46"/>
      <c r="Z295" s="46"/>
      <c r="AA295" s="46"/>
      <c r="AB295" s="46"/>
      <c r="AC295" s="46"/>
      <c r="AD295" s="46"/>
      <c r="AE295" s="46"/>
      <c r="AF295" s="46"/>
      <c r="AG295" s="47"/>
      <c r="AH295" s="47"/>
      <c r="AI295" s="47"/>
      <c r="AJ295" s="47"/>
      <c r="AK295" s="47"/>
      <c r="AL295" s="47"/>
      <c r="AM295" s="47"/>
      <c r="AN295" s="47"/>
      <c r="AO295" s="47"/>
      <c r="AP295" s="64"/>
      <c r="AQ295" s="47"/>
      <c r="AR295" s="47"/>
      <c r="AS295" s="47"/>
      <c r="AT295" s="47"/>
      <c r="AU295" s="47"/>
      <c r="AV295" s="47"/>
      <c r="AW295" s="47"/>
    </row>
    <row r="296" spans="1:49" s="35" customFormat="1" ht="32.700000000000003" customHeight="1" x14ac:dyDescent="0.3">
      <c r="A296" s="46"/>
      <c r="B296" s="66"/>
      <c r="C296" s="46"/>
      <c r="D296" s="46"/>
      <c r="E296" s="46"/>
      <c r="F296" s="46"/>
      <c r="G296" s="46"/>
      <c r="H296" s="46"/>
      <c r="I296" s="46"/>
      <c r="J296" s="46"/>
      <c r="K296" s="46"/>
      <c r="L296" s="46"/>
      <c r="M296" s="46"/>
      <c r="N296" s="46"/>
      <c r="O296" s="46"/>
      <c r="P296" s="46"/>
      <c r="Q296" s="67"/>
      <c r="R296" s="67"/>
      <c r="S296" s="46"/>
      <c r="T296" s="68" t="str">
        <f>IFERROR(VLOOKUP(G296,[2]Punteggi!$A:$B,2,FALSE),"NR")</f>
        <v>NR</v>
      </c>
      <c r="U296" s="46"/>
      <c r="V296" s="46"/>
      <c r="W296" s="46"/>
      <c r="X296" s="46"/>
      <c r="Y296" s="46"/>
      <c r="Z296" s="46"/>
      <c r="AA296" s="46"/>
      <c r="AB296" s="46"/>
      <c r="AC296" s="46"/>
      <c r="AD296" s="46"/>
      <c r="AE296" s="46"/>
      <c r="AF296" s="46"/>
      <c r="AG296" s="47"/>
      <c r="AH296" s="47"/>
      <c r="AI296" s="47"/>
      <c r="AJ296" s="47"/>
      <c r="AK296" s="47"/>
      <c r="AL296" s="47"/>
      <c r="AM296" s="47"/>
      <c r="AN296" s="47"/>
      <c r="AO296" s="47"/>
      <c r="AP296" s="64"/>
      <c r="AQ296" s="47"/>
      <c r="AR296" s="47"/>
      <c r="AS296" s="47"/>
      <c r="AT296" s="47"/>
      <c r="AU296" s="47"/>
      <c r="AV296" s="47"/>
      <c r="AW296" s="47"/>
    </row>
    <row r="297" spans="1:49" s="35" customFormat="1" ht="32.700000000000003" customHeight="1" x14ac:dyDescent="0.3">
      <c r="A297" s="46"/>
      <c r="B297" s="66"/>
      <c r="C297" s="46"/>
      <c r="D297" s="46"/>
      <c r="E297" s="46"/>
      <c r="F297" s="46"/>
      <c r="G297" s="46"/>
      <c r="H297" s="46"/>
      <c r="I297" s="46"/>
      <c r="J297" s="46"/>
      <c r="K297" s="46"/>
      <c r="L297" s="46"/>
      <c r="M297" s="46"/>
      <c r="N297" s="46"/>
      <c r="O297" s="46"/>
      <c r="P297" s="46"/>
      <c r="Q297" s="67"/>
      <c r="R297" s="67"/>
      <c r="S297" s="46"/>
      <c r="T297" s="68" t="str">
        <f>IFERROR(VLOOKUP(G297,[2]Punteggi!$A:$B,2,FALSE),"NR")</f>
        <v>NR</v>
      </c>
      <c r="U297" s="46"/>
      <c r="V297" s="46"/>
      <c r="W297" s="46"/>
      <c r="X297" s="46"/>
      <c r="Y297" s="46"/>
      <c r="Z297" s="46"/>
      <c r="AA297" s="46"/>
      <c r="AB297" s="46"/>
      <c r="AC297" s="46"/>
      <c r="AD297" s="46"/>
      <c r="AE297" s="46"/>
      <c r="AF297" s="46"/>
      <c r="AG297" s="47"/>
      <c r="AH297" s="47"/>
      <c r="AI297" s="47"/>
      <c r="AJ297" s="47"/>
      <c r="AK297" s="47"/>
      <c r="AL297" s="47"/>
      <c r="AM297" s="47"/>
      <c r="AN297" s="47"/>
      <c r="AO297" s="47"/>
      <c r="AP297" s="64"/>
      <c r="AQ297" s="47"/>
      <c r="AR297" s="47"/>
      <c r="AS297" s="47"/>
      <c r="AT297" s="47"/>
      <c r="AU297" s="47"/>
      <c r="AV297" s="47"/>
      <c r="AW297" s="47"/>
    </row>
    <row r="298" spans="1:49" s="35" customFormat="1" ht="32.700000000000003" customHeight="1" x14ac:dyDescent="0.3">
      <c r="G298" s="35" t="s">
        <v>553</v>
      </c>
      <c r="H298" s="66" t="s">
        <v>78</v>
      </c>
      <c r="I298" s="35" t="s">
        <v>36</v>
      </c>
      <c r="J298" s="35" t="s">
        <v>63</v>
      </c>
      <c r="K298" s="35" t="s">
        <v>38</v>
      </c>
      <c r="L298" s="70" t="s">
        <v>39</v>
      </c>
      <c r="M298" s="35" t="s">
        <v>298</v>
      </c>
      <c r="N298" s="70" t="s">
        <v>811</v>
      </c>
      <c r="O298" s="35" t="s">
        <v>41</v>
      </c>
      <c r="P298" s="35" t="s">
        <v>310</v>
      </c>
      <c r="T298" s="71" t="str">
        <f>IF(B298="","",VLOOKUP(G298,[3]Punteggi!$A:$B,2,FALSE))</f>
        <v/>
      </c>
      <c r="U298" s="71" t="str">
        <f>IF(C298="","",VLOOKUP(H298,[3]Punteggi!$A:$B,2,FALSE))</f>
        <v/>
      </c>
      <c r="V298" s="71" t="str">
        <f>IF(D298="","",VLOOKUP(I298,[3]Punteggi!$A:$B,2,FALSE))</f>
        <v/>
      </c>
      <c r="W298" s="71" t="str">
        <f>IF(E298="","",VLOOKUP(J298,[3]Punteggi!$A:$B,2,FALSE))</f>
        <v/>
      </c>
      <c r="X298" s="71" t="str">
        <f>IF(F298="","",VLOOKUP(K298,[3]Punteggi!$A:$B,2,FALSE))</f>
        <v/>
      </c>
      <c r="Y298" s="71">
        <f>IF(G298="","",VLOOKUP(L298,[3]Punteggi!$A:$B,2,FALSE))</f>
        <v>0</v>
      </c>
      <c r="Z298" s="71">
        <f>IF(H298="","",VLOOKUP(M298,[3]Punteggi!$A:$B,2,FALSE))</f>
        <v>1</v>
      </c>
      <c r="AA298" s="71">
        <f>IF(I298="","",VLOOKUP(N298,[3]Punteggi!$A:$B,2,FALSE))</f>
        <v>1</v>
      </c>
      <c r="AB298" s="71">
        <f>IF(J298="","",VLOOKUP(O298,[3]Punteggi!$A:$B,2,FALSE))</f>
        <v>1</v>
      </c>
      <c r="AC298" s="71">
        <f>IF(K298="","",VLOOKUP(P298,[3]Punteggi!$A:$B,2,FALSE))</f>
        <v>1</v>
      </c>
    </row>
    <row r="299" spans="1:49" s="35" customFormat="1" ht="32.700000000000003" customHeight="1" x14ac:dyDescent="0.3">
      <c r="G299" s="35" t="s">
        <v>34</v>
      </c>
      <c r="H299" s="66" t="s">
        <v>77</v>
      </c>
      <c r="I299" s="35" t="s">
        <v>74</v>
      </c>
      <c r="J299" s="70" t="s">
        <v>47</v>
      </c>
      <c r="K299" s="35" t="s">
        <v>66</v>
      </c>
      <c r="L299" s="70" t="s">
        <v>510</v>
      </c>
      <c r="M299" s="35" t="s">
        <v>64</v>
      </c>
      <c r="N299" s="70" t="s">
        <v>384</v>
      </c>
      <c r="O299" s="35" t="s">
        <v>66</v>
      </c>
      <c r="P299" s="35" t="s">
        <v>67</v>
      </c>
      <c r="T299" s="71" t="str">
        <f>IF(A299="","",VLOOKUP(G299,[3]Punteggi!$A:$B,2,FALSE))</f>
        <v/>
      </c>
      <c r="U299" s="71" t="str">
        <f>IF(C299="","",VLOOKUP(H299,[3]Punteggi!$A:$B,2,FALSE))</f>
        <v/>
      </c>
      <c r="V299" s="71" t="str">
        <f>IF(D299="","",VLOOKUP(I299,[3]Punteggi!$A:$B,2,FALSE))</f>
        <v/>
      </c>
      <c r="W299" s="71" t="str">
        <f>IF(E299="","",VLOOKUP(J299,[3]Punteggi!$A:$B,2,FALSE))</f>
        <v/>
      </c>
      <c r="X299" s="71" t="str">
        <f>IF(F299="","",VLOOKUP(K299,[3]Punteggi!$A:$B,2,FALSE))</f>
        <v/>
      </c>
      <c r="Y299" s="71">
        <f>IF(G299="","",VLOOKUP(L299,[3]Punteggi!$A:$B,2,FALSE))</f>
        <v>1</v>
      </c>
      <c r="Z299" s="71">
        <f>IF(H299="","",VLOOKUP(M299,[3]Punteggi!$A:$B,2,FALSE))</f>
        <v>3</v>
      </c>
      <c r="AA299" s="71">
        <f>IF(I299="","",VLOOKUP(N299,[3]Punteggi!$A:$B,2,FALSE))</f>
        <v>2</v>
      </c>
      <c r="AB299" s="71">
        <f>IF(J299="","",VLOOKUP(O299,[3]Punteggi!$A:$B,2,FALSE))</f>
        <v>5</v>
      </c>
      <c r="AC299" s="71">
        <f>IF(K299="","",VLOOKUP(P299,[3]Punteggi!$A:$B,2,FALSE))</f>
        <v>2</v>
      </c>
    </row>
    <row r="300" spans="1:49" s="35" customFormat="1" ht="32.700000000000003" customHeight="1" x14ac:dyDescent="0.3">
      <c r="G300" s="35" t="s">
        <v>623</v>
      </c>
      <c r="H300" s="66" t="s">
        <v>73</v>
      </c>
      <c r="J300" s="70" t="s">
        <v>37</v>
      </c>
      <c r="K300" s="66"/>
      <c r="L300" s="70" t="s">
        <v>87</v>
      </c>
      <c r="M300" s="35" t="s">
        <v>48</v>
      </c>
      <c r="N300" s="70" t="s">
        <v>362</v>
      </c>
      <c r="O300" s="66"/>
      <c r="P300" s="35" t="s">
        <v>220</v>
      </c>
      <c r="T300" s="71" t="str">
        <f>IF(A300="","",VLOOKUP(G300,[3]Punteggi!$A:$B,2,FALSE))</f>
        <v/>
      </c>
      <c r="U300" s="71" t="str">
        <f>IF(C300="","",VLOOKUP(H300,[3]Punteggi!$A:$B,2,FALSE))</f>
        <v/>
      </c>
      <c r="V300" s="71" t="str">
        <f>IF(D300="","",VLOOKUP(I300,[3]Punteggi!$A:$B,2,FALSE))</f>
        <v/>
      </c>
      <c r="W300" s="71" t="str">
        <f>IF(E300="","",VLOOKUP(J300,[3]Punteggi!$A:$B,2,FALSE))</f>
        <v/>
      </c>
      <c r="X300" s="71" t="str">
        <f>IF(F300="","",VLOOKUP(K300,[3]Punteggi!$A:$B,2,FALSE))</f>
        <v/>
      </c>
      <c r="Y300" s="71">
        <f>IF(G300="","",VLOOKUP(L300,[3]Punteggi!$A:$B,2,FALSE))</f>
        <v>3</v>
      </c>
      <c r="Z300" s="71">
        <f>IF(H300="","",VLOOKUP(M300,[3]Punteggi!$A:$B,2,FALSE))</f>
        <v>5</v>
      </c>
      <c r="AA300" s="71" t="str">
        <f>IF(I300="","",VLOOKUP(N300,[3]Punteggi!$A:$B,2,FALSE))</f>
        <v/>
      </c>
      <c r="AB300" s="71" t="e">
        <f>IF(J300="","",VLOOKUP(O300,[3]Punteggi!$A:$B,2,FALSE))</f>
        <v>#N/A</v>
      </c>
      <c r="AC300" s="71" t="str">
        <f>IF(K300="","",VLOOKUP(P300,[3]Punteggi!$A:$B,2,FALSE))</f>
        <v/>
      </c>
    </row>
    <row r="301" spans="1:49" s="72" customFormat="1" ht="32.700000000000003" customHeight="1" x14ac:dyDescent="0.3">
      <c r="A301" s="35"/>
      <c r="B301" s="35"/>
      <c r="C301" s="35"/>
      <c r="D301" s="35"/>
      <c r="E301" s="35"/>
      <c r="F301" s="35"/>
      <c r="G301" s="35" t="s">
        <v>297</v>
      </c>
      <c r="H301" s="66" t="s">
        <v>361</v>
      </c>
      <c r="I301" s="66"/>
      <c r="J301" s="66"/>
      <c r="K301" s="66"/>
      <c r="L301" s="35" t="s">
        <v>151</v>
      </c>
      <c r="M301" s="35"/>
      <c r="N301" s="70" t="s">
        <v>65</v>
      </c>
      <c r="O301" s="66"/>
      <c r="P301" s="35" t="s">
        <v>75</v>
      </c>
      <c r="Q301" s="35"/>
      <c r="R301" s="35"/>
      <c r="S301" s="35"/>
      <c r="T301" s="71" t="str">
        <f>IF(A301="","",VLOOKUP(G301,[3]Punteggi!$A:$B,2,FALSE))</f>
        <v/>
      </c>
      <c r="U301" s="71" t="str">
        <f>IF(C301="","",VLOOKUP(H301,[3]Punteggi!$A:$B,2,FALSE))</f>
        <v/>
      </c>
      <c r="V301" s="71" t="str">
        <f>IF(D301="","",VLOOKUP(I301,[3]Punteggi!$A:$B,2,FALSE))</f>
        <v/>
      </c>
      <c r="W301" s="71" t="str">
        <f>IF(E301="","",VLOOKUP(J301,[3]Punteggi!$A:$B,2,FALSE))</f>
        <v/>
      </c>
      <c r="X301" s="71" t="str">
        <f>IF(F301="","",VLOOKUP(K301,[3]Punteggi!$A:$B,2,FALSE))</f>
        <v/>
      </c>
      <c r="Y301" s="71">
        <f>IF(G301="","",VLOOKUP(L301,[3]Punteggi!$A:$B,2,FALSE))</f>
        <v>5</v>
      </c>
      <c r="Z301" s="71" t="e">
        <f>IF(H301="","",VLOOKUP(M301,[3]Punteggi!$A:$B,2,FALSE))</f>
        <v>#N/A</v>
      </c>
      <c r="AA301" s="71" t="str">
        <f>IF(I301="","",VLOOKUP(N301,[3]Punteggi!$A:$B,2,FALSE))</f>
        <v/>
      </c>
      <c r="AB301" s="71" t="str">
        <f>IF(J301="","",VLOOKUP(O301,[3]Punteggi!$A:$B,2,FALSE))</f>
        <v/>
      </c>
      <c r="AC301" s="71" t="str">
        <f>IF(K301="","",VLOOKUP(P301,[3]Punteggi!$A:$B,2,FALSE))</f>
        <v/>
      </c>
      <c r="AD301" s="35"/>
      <c r="AE301" s="35"/>
      <c r="AF301" s="35"/>
      <c r="AG301" s="35"/>
      <c r="AH301" s="35"/>
      <c r="AI301" s="35"/>
      <c r="AJ301" s="35"/>
      <c r="AK301" s="35"/>
      <c r="AL301" s="35"/>
      <c r="AM301" s="35"/>
      <c r="AN301" s="35"/>
      <c r="AO301" s="35"/>
      <c r="AP301" s="35"/>
      <c r="AQ301" s="35"/>
      <c r="AR301" s="35"/>
      <c r="AS301" s="35"/>
      <c r="AT301" s="35"/>
      <c r="AU301" s="35"/>
      <c r="AV301" s="35"/>
      <c r="AW301" s="35"/>
    </row>
    <row r="302" spans="1:49" s="72" customFormat="1" ht="32.700000000000003" customHeight="1" x14ac:dyDescent="0.3">
      <c r="A302" s="35"/>
      <c r="B302" s="35"/>
      <c r="C302" s="35"/>
      <c r="D302" s="35"/>
      <c r="E302" s="35"/>
      <c r="F302" s="35"/>
      <c r="G302" s="35" t="s">
        <v>83</v>
      </c>
      <c r="H302" s="66" t="s">
        <v>35</v>
      </c>
      <c r="I302" s="66"/>
      <c r="J302" s="66"/>
      <c r="K302" s="66"/>
      <c r="L302" s="35"/>
      <c r="M302" s="35"/>
      <c r="N302" s="35" t="s">
        <v>40</v>
      </c>
      <c r="O302" s="66"/>
      <c r="P302" s="35" t="s">
        <v>42</v>
      </c>
      <c r="Q302" s="35"/>
      <c r="R302" s="35"/>
      <c r="S302" s="35"/>
      <c r="T302" s="71" t="str">
        <f>IF(A302="","",VLOOKUP(#REF!,[3]Punteggi!$A:$B,2,FALSE))</f>
        <v/>
      </c>
      <c r="U302" s="71" t="str">
        <f>IF(C302="","",VLOOKUP(H302,[3]Punteggi!$A:$B,2,FALSE))</f>
        <v/>
      </c>
      <c r="V302" s="71" t="str">
        <f>IF(D302="","",VLOOKUP(I302,[3]Punteggi!$A:$B,2,FALSE))</f>
        <v/>
      </c>
      <c r="W302" s="71" t="str">
        <f>IF(E302="","",VLOOKUP(J302,[3]Punteggi!$A:$B,2,FALSE))</f>
        <v/>
      </c>
      <c r="X302" s="71" t="str">
        <f>IF(F302="","",VLOOKUP(K302,[3]Punteggi!$A:$B,2,FALSE))</f>
        <v/>
      </c>
      <c r="Y302" s="71" t="e">
        <f>IF(#REF!="","",VLOOKUP(L302,[3]Punteggi!$A:$B,2,FALSE))</f>
        <v>#REF!</v>
      </c>
      <c r="Z302" s="71" t="e">
        <f>IF(H302="","",VLOOKUP(M302,[3]Punteggi!$A:$B,2,FALSE))</f>
        <v>#N/A</v>
      </c>
      <c r="AA302" s="71" t="str">
        <f>IF(I302="","",VLOOKUP(N302,[3]Punteggi!$A:$B,2,FALSE))</f>
        <v/>
      </c>
      <c r="AB302" s="71" t="str">
        <f>IF(J302="","",VLOOKUP(O302,[3]Punteggi!$A:$B,2,FALSE))</f>
        <v/>
      </c>
      <c r="AC302" s="71" t="str">
        <f>IF(K302="","",VLOOKUP(P302,[3]Punteggi!$A:$B,2,FALSE))</f>
        <v/>
      </c>
      <c r="AD302" s="35"/>
      <c r="AE302" s="35"/>
      <c r="AF302" s="35"/>
      <c r="AG302" s="35"/>
      <c r="AH302" s="35"/>
      <c r="AI302" s="35"/>
      <c r="AJ302" s="35"/>
      <c r="AK302" s="35"/>
      <c r="AL302" s="35"/>
      <c r="AM302" s="35"/>
      <c r="AN302" s="35"/>
      <c r="AO302" s="35"/>
      <c r="AP302" s="35"/>
      <c r="AQ302" s="35"/>
      <c r="AR302" s="35"/>
      <c r="AS302" s="35"/>
      <c r="AT302" s="35"/>
      <c r="AU302" s="35"/>
      <c r="AV302" s="35"/>
      <c r="AW302" s="35"/>
    </row>
    <row r="305" ht="29.7" customHeight="1" x14ac:dyDescent="0.3"/>
  </sheetData>
  <autoFilter ref="A1:AX302" xr:uid="{E1E1D4A9-7BF1-4434-BEFC-F4D547CBB514}"/>
  <sortState xmlns:xlrd2="http://schemas.microsoft.com/office/spreadsheetml/2017/richdata2" ref="A2:AX16">
    <sortCondition ref="B2:B16"/>
    <sortCondition ref="D2:D16"/>
  </sortState>
  <conditionalFormatting sqref="AF227:AF228 AF51 AF208:AF223 AF44:AF45 AF126:AF206 AF53:AF57 AF47 AF63:AF124 AF59:AF61 AF17:AF36">
    <cfRule type="cellIs" dxfId="131" priority="169" operator="between">
      <formula>$AK$1</formula>
      <formula>$AL$1</formula>
    </cfRule>
    <cfRule type="cellIs" dxfId="130" priority="170" operator="between">
      <formula>$AM$1</formula>
      <formula>$AN$1</formula>
    </cfRule>
    <cfRule type="cellIs" dxfId="129" priority="171" operator="between">
      <formula>$AI$1</formula>
      <formula>$AJ$1</formula>
    </cfRule>
    <cfRule type="cellIs" dxfId="128" priority="172" operator="between">
      <formula>$AG$1</formula>
      <formula>$AH$1</formula>
    </cfRule>
  </conditionalFormatting>
  <conditionalFormatting sqref="AF39">
    <cfRule type="cellIs" dxfId="127" priority="165" operator="between">
      <formula>$AK$1</formula>
      <formula>$AL$1</formula>
    </cfRule>
    <cfRule type="cellIs" dxfId="126" priority="166" operator="between">
      <formula>$AM$1</formula>
      <formula>$AN$1</formula>
    </cfRule>
    <cfRule type="cellIs" dxfId="125" priority="167" operator="between">
      <formula>$AI$1</formula>
      <formula>$AJ$1</formula>
    </cfRule>
    <cfRule type="cellIs" dxfId="124" priority="168" operator="between">
      <formula>$AG$1</formula>
      <formula>$AH$1</formula>
    </cfRule>
  </conditionalFormatting>
  <conditionalFormatting sqref="AF40">
    <cfRule type="cellIs" dxfId="123" priority="161" operator="between">
      <formula>$AK$1</formula>
      <formula>$AL$1</formula>
    </cfRule>
    <cfRule type="cellIs" dxfId="122" priority="162" operator="between">
      <formula>$AM$1</formula>
      <formula>$AN$1</formula>
    </cfRule>
    <cfRule type="cellIs" dxfId="121" priority="163" operator="between">
      <formula>$AI$1</formula>
      <formula>$AJ$1</formula>
    </cfRule>
    <cfRule type="cellIs" dxfId="120" priority="164" operator="between">
      <formula>$AG$1</formula>
      <formula>$AH$1</formula>
    </cfRule>
  </conditionalFormatting>
  <conditionalFormatting sqref="AF49">
    <cfRule type="cellIs" dxfId="119" priority="157" operator="between">
      <formula>$AK$1</formula>
      <formula>$AL$1</formula>
    </cfRule>
    <cfRule type="cellIs" dxfId="118" priority="158" operator="between">
      <formula>$AM$1</formula>
      <formula>$AN$1</formula>
    </cfRule>
    <cfRule type="cellIs" dxfId="117" priority="159" operator="between">
      <formula>$AI$1</formula>
      <formula>$AJ$1</formula>
    </cfRule>
    <cfRule type="cellIs" dxfId="116" priority="160" operator="between">
      <formula>$AG$1</formula>
      <formula>$AH$1</formula>
    </cfRule>
  </conditionalFormatting>
  <conditionalFormatting sqref="AF207">
    <cfRule type="cellIs" dxfId="115" priority="153" operator="between">
      <formula>$AK$1</formula>
      <formula>$AL$1</formula>
    </cfRule>
    <cfRule type="cellIs" dxfId="114" priority="154" operator="between">
      <formula>$AM$1</formula>
      <formula>$AN$1</formula>
    </cfRule>
    <cfRule type="cellIs" dxfId="113" priority="155" operator="between">
      <formula>$AI$1</formula>
      <formula>$AJ$1</formula>
    </cfRule>
    <cfRule type="cellIs" dxfId="112" priority="156" operator="between">
      <formula>$AG$1</formula>
      <formula>$AH$1</formula>
    </cfRule>
  </conditionalFormatting>
  <conditionalFormatting sqref="AF125">
    <cfRule type="cellIs" dxfId="111" priority="137" operator="between">
      <formula>$AK$1</formula>
      <formula>$AL$1</formula>
    </cfRule>
    <cfRule type="cellIs" dxfId="110" priority="138" operator="between">
      <formula>$AM$1</formula>
      <formula>$AN$1</formula>
    </cfRule>
    <cfRule type="cellIs" dxfId="109" priority="139" operator="between">
      <formula>$AI$1</formula>
      <formula>$AJ$1</formula>
    </cfRule>
    <cfRule type="cellIs" dxfId="108" priority="140" operator="between">
      <formula>$AG$1</formula>
      <formula>$AH$1</formula>
    </cfRule>
  </conditionalFormatting>
  <conditionalFormatting sqref="AF52">
    <cfRule type="cellIs" dxfId="107" priority="149" operator="between">
      <formula>$AK$1</formula>
      <formula>$AL$1</formula>
    </cfRule>
    <cfRule type="cellIs" dxfId="106" priority="150" operator="between">
      <formula>$AM$1</formula>
      <formula>$AN$1</formula>
    </cfRule>
    <cfRule type="cellIs" dxfId="105" priority="151" operator="between">
      <formula>$AI$1</formula>
      <formula>$AJ$1</formula>
    </cfRule>
    <cfRule type="cellIs" dxfId="104" priority="152" operator="between">
      <formula>$AG$1</formula>
      <formula>$AH$1</formula>
    </cfRule>
  </conditionalFormatting>
  <conditionalFormatting sqref="AF43">
    <cfRule type="cellIs" dxfId="103" priority="145" operator="between">
      <formula>$AK$1</formula>
      <formula>$AL$1</formula>
    </cfRule>
    <cfRule type="cellIs" dxfId="102" priority="146" operator="between">
      <formula>$AM$1</formula>
      <formula>$AN$1</formula>
    </cfRule>
    <cfRule type="cellIs" dxfId="101" priority="147" operator="between">
      <formula>$AI$1</formula>
      <formula>$AJ$1</formula>
    </cfRule>
    <cfRule type="cellIs" dxfId="100" priority="148" operator="between">
      <formula>$AG$1</formula>
      <formula>$AH$1</formula>
    </cfRule>
  </conditionalFormatting>
  <conditionalFormatting sqref="AF38">
    <cfRule type="cellIs" dxfId="99" priority="141" operator="between">
      <formula>$AK$1</formula>
      <formula>$AL$1</formula>
    </cfRule>
    <cfRule type="cellIs" dxfId="98" priority="142" operator="between">
      <formula>$AM$1</formula>
      <formula>$AN$1</formula>
    </cfRule>
    <cfRule type="cellIs" dxfId="97" priority="143" operator="between">
      <formula>$AI$1</formula>
      <formula>$AJ$1</formula>
    </cfRule>
    <cfRule type="cellIs" dxfId="96" priority="144" operator="between">
      <formula>$AG$1</formula>
      <formula>$AH$1</formula>
    </cfRule>
  </conditionalFormatting>
  <conditionalFormatting sqref="AF42">
    <cfRule type="cellIs" dxfId="95" priority="133" operator="between">
      <formula>$AK$1</formula>
      <formula>$AL$1</formula>
    </cfRule>
    <cfRule type="cellIs" dxfId="94" priority="134" operator="between">
      <formula>$AM$1</formula>
      <formula>$AN$1</formula>
    </cfRule>
    <cfRule type="cellIs" dxfId="93" priority="135" operator="between">
      <formula>$AI$1</formula>
      <formula>$AJ$1</formula>
    </cfRule>
    <cfRule type="cellIs" dxfId="92" priority="136" operator="between">
      <formula>$AG$1</formula>
      <formula>$AH$1</formula>
    </cfRule>
  </conditionalFormatting>
  <conditionalFormatting sqref="AF41">
    <cfRule type="cellIs" dxfId="91" priority="129" operator="between">
      <formula>$AK$1</formula>
      <formula>$AL$1</formula>
    </cfRule>
    <cfRule type="cellIs" dxfId="90" priority="130" operator="between">
      <formula>$AM$1</formula>
      <formula>$AN$1</formula>
    </cfRule>
    <cfRule type="cellIs" dxfId="89" priority="131" operator="between">
      <formula>$AI$1</formula>
      <formula>$AJ$1</formula>
    </cfRule>
    <cfRule type="cellIs" dxfId="88" priority="132" operator="between">
      <formula>$AG$1</formula>
      <formula>$AH$1</formula>
    </cfRule>
  </conditionalFormatting>
  <conditionalFormatting sqref="AF46">
    <cfRule type="cellIs" dxfId="87" priority="125" operator="between">
      <formula>$AK$1</formula>
      <formula>$AL$1</formula>
    </cfRule>
    <cfRule type="cellIs" dxfId="86" priority="126" operator="between">
      <formula>$AM$1</formula>
      <formula>$AN$1</formula>
    </cfRule>
    <cfRule type="cellIs" dxfId="85" priority="127" operator="between">
      <formula>$AI$1</formula>
      <formula>$AJ$1</formula>
    </cfRule>
    <cfRule type="cellIs" dxfId="84" priority="128" operator="between">
      <formula>$AG$1</formula>
      <formula>$AH$1</formula>
    </cfRule>
  </conditionalFormatting>
  <conditionalFormatting sqref="AF48">
    <cfRule type="cellIs" dxfId="83" priority="121" operator="between">
      <formula>$AK$1</formula>
      <formula>$AL$1</formula>
    </cfRule>
    <cfRule type="cellIs" dxfId="82" priority="122" operator="between">
      <formula>$AM$1</formula>
      <formula>$AN$1</formula>
    </cfRule>
    <cfRule type="cellIs" dxfId="81" priority="123" operator="between">
      <formula>$AI$1</formula>
      <formula>$AJ$1</formula>
    </cfRule>
    <cfRule type="cellIs" dxfId="80" priority="124" operator="between">
      <formula>$AG$1</formula>
      <formula>$AH$1</formula>
    </cfRule>
  </conditionalFormatting>
  <conditionalFormatting sqref="AF50">
    <cfRule type="cellIs" dxfId="79" priority="117" operator="between">
      <formula>$AK$1</formula>
      <formula>$AL$1</formula>
    </cfRule>
    <cfRule type="cellIs" dxfId="78" priority="118" operator="between">
      <formula>$AM$1</formula>
      <formula>$AN$1</formula>
    </cfRule>
    <cfRule type="cellIs" dxfId="77" priority="119" operator="between">
      <formula>$AI$1</formula>
      <formula>$AJ$1</formula>
    </cfRule>
    <cfRule type="cellIs" dxfId="76" priority="120" operator="between">
      <formula>$AG$1</formula>
      <formula>$AH$1</formula>
    </cfRule>
  </conditionalFormatting>
  <conditionalFormatting sqref="AF62">
    <cfRule type="cellIs" dxfId="75" priority="113" operator="between">
      <formula>$AK$1</formula>
      <formula>$AL$1</formula>
    </cfRule>
    <cfRule type="cellIs" dxfId="74" priority="114" operator="between">
      <formula>$AM$1</formula>
      <formula>$AN$1</formula>
    </cfRule>
    <cfRule type="cellIs" dxfId="73" priority="115" operator="between">
      <formula>$AI$1</formula>
      <formula>$AJ$1</formula>
    </cfRule>
    <cfRule type="cellIs" dxfId="72" priority="116" operator="between">
      <formula>$AG$1</formula>
      <formula>$AH$1</formula>
    </cfRule>
  </conditionalFormatting>
  <conditionalFormatting sqref="AF58">
    <cfRule type="cellIs" dxfId="71" priority="109" operator="between">
      <formula>$AK$1</formula>
      <formula>$AL$1</formula>
    </cfRule>
    <cfRule type="cellIs" dxfId="70" priority="110" operator="between">
      <formula>$AM$1</formula>
      <formula>$AN$1</formula>
    </cfRule>
    <cfRule type="cellIs" dxfId="69" priority="111" operator="between">
      <formula>$AI$1</formula>
      <formula>$AJ$1</formula>
    </cfRule>
    <cfRule type="cellIs" dxfId="68" priority="112" operator="between">
      <formula>$AG$1</formula>
      <formula>$AH$1</formula>
    </cfRule>
  </conditionalFormatting>
  <conditionalFormatting sqref="AF37">
    <cfRule type="cellIs" dxfId="67" priority="105" operator="between">
      <formula>$AK$1</formula>
      <formula>$AL$1</formula>
    </cfRule>
    <cfRule type="cellIs" dxfId="66" priority="106" operator="between">
      <formula>$AM$1</formula>
      <formula>$AN$1</formula>
    </cfRule>
    <cfRule type="cellIs" dxfId="65" priority="107" operator="between">
      <formula>$AI$1</formula>
      <formula>$AJ$1</formula>
    </cfRule>
    <cfRule type="cellIs" dxfId="64" priority="108" operator="between">
      <formula>$AG$1</formula>
      <formula>$AH$1</formula>
    </cfRule>
  </conditionalFormatting>
  <conditionalFormatting sqref="AF14">
    <cfRule type="cellIs" dxfId="63" priority="9" operator="between">
      <formula>$AK$1</formula>
      <formula>$AL$1</formula>
    </cfRule>
    <cfRule type="cellIs" dxfId="62" priority="10" operator="between">
      <formula>$AM$1</formula>
      <formula>$AN$1</formula>
    </cfRule>
    <cfRule type="cellIs" dxfId="61" priority="11" operator="between">
      <formula>$AI$1</formula>
      <formula>$AJ$1</formula>
    </cfRule>
    <cfRule type="cellIs" dxfId="60" priority="12" operator="between">
      <formula>$AG$1</formula>
      <formula>$AH$1</formula>
    </cfRule>
  </conditionalFormatting>
  <conditionalFormatting sqref="AF4">
    <cfRule type="cellIs" dxfId="59" priority="49" operator="between">
      <formula>$AK$1</formula>
      <formula>$AL$1</formula>
    </cfRule>
    <cfRule type="cellIs" dxfId="58" priority="50" operator="between">
      <formula>$AM$1</formula>
      <formula>$AN$1</formula>
    </cfRule>
    <cfRule type="cellIs" dxfId="57" priority="51" operator="between">
      <formula>$AI$1</formula>
      <formula>$AJ$1</formula>
    </cfRule>
    <cfRule type="cellIs" dxfId="56" priority="52" operator="between">
      <formula>$AG$1</formula>
      <formula>$AH$1</formula>
    </cfRule>
  </conditionalFormatting>
  <conditionalFormatting sqref="AF2">
    <cfRule type="cellIs" dxfId="55" priority="57" operator="between">
      <formula>$AK$1</formula>
      <formula>$AL$1</formula>
    </cfRule>
    <cfRule type="cellIs" dxfId="54" priority="58" operator="between">
      <formula>$AM$1</formula>
      <formula>$AN$1</formula>
    </cfRule>
    <cfRule type="cellIs" dxfId="53" priority="59" operator="between">
      <formula>$AI$1</formula>
      <formula>$AJ$1</formula>
    </cfRule>
    <cfRule type="cellIs" dxfId="52" priority="60" operator="between">
      <formula>$AG$1</formula>
      <formula>$AH$1</formula>
    </cfRule>
  </conditionalFormatting>
  <conditionalFormatting sqref="AF3">
    <cfRule type="cellIs" dxfId="51" priority="53" operator="between">
      <formula>$AK$1</formula>
      <formula>$AL$1</formula>
    </cfRule>
    <cfRule type="cellIs" dxfId="50" priority="54" operator="between">
      <formula>$AM$1</formula>
      <formula>$AN$1</formula>
    </cfRule>
    <cfRule type="cellIs" dxfId="49" priority="55" operator="between">
      <formula>$AI$1</formula>
      <formula>$AJ$1</formula>
    </cfRule>
    <cfRule type="cellIs" dxfId="48" priority="56" operator="between">
      <formula>$AG$1</formula>
      <formula>$AH$1</formula>
    </cfRule>
  </conditionalFormatting>
  <conditionalFormatting sqref="AF5">
    <cfRule type="cellIs" dxfId="47" priority="45" operator="between">
      <formula>$AK$1</formula>
      <formula>$AL$1</formula>
    </cfRule>
    <cfRule type="cellIs" dxfId="46" priority="46" operator="between">
      <formula>$AM$1</formula>
      <formula>$AN$1</formula>
    </cfRule>
    <cfRule type="cellIs" dxfId="45" priority="47" operator="between">
      <formula>$AI$1</formula>
      <formula>$AJ$1</formula>
    </cfRule>
    <cfRule type="cellIs" dxfId="44" priority="48" operator="between">
      <formula>$AG$1</formula>
      <formula>$AH$1</formula>
    </cfRule>
  </conditionalFormatting>
  <conditionalFormatting sqref="AF6">
    <cfRule type="cellIs" dxfId="43" priority="41" operator="between">
      <formula>$AK$1</formula>
      <formula>$AL$1</formula>
    </cfRule>
    <cfRule type="cellIs" dxfId="42" priority="42" operator="between">
      <formula>$AM$1</formula>
      <formula>$AN$1</formula>
    </cfRule>
    <cfRule type="cellIs" dxfId="41" priority="43" operator="between">
      <formula>$AI$1</formula>
      <formula>$AJ$1</formula>
    </cfRule>
    <cfRule type="cellIs" dxfId="40" priority="44" operator="between">
      <formula>$AG$1</formula>
      <formula>$AH$1</formula>
    </cfRule>
  </conditionalFormatting>
  <conditionalFormatting sqref="AF7">
    <cfRule type="cellIs" dxfId="39" priority="37" operator="between">
      <formula>$AK$1</formula>
      <formula>$AL$1</formula>
    </cfRule>
    <cfRule type="cellIs" dxfId="38" priority="38" operator="between">
      <formula>$AM$1</formula>
      <formula>$AN$1</formula>
    </cfRule>
    <cfRule type="cellIs" dxfId="37" priority="39" operator="between">
      <formula>$AI$1</formula>
      <formula>$AJ$1</formula>
    </cfRule>
    <cfRule type="cellIs" dxfId="36" priority="40" operator="between">
      <formula>$AG$1</formula>
      <formula>$AH$1</formula>
    </cfRule>
  </conditionalFormatting>
  <conditionalFormatting sqref="AF8">
    <cfRule type="cellIs" dxfId="35" priority="33" operator="between">
      <formula>$AK$1</formula>
      <formula>$AL$1</formula>
    </cfRule>
    <cfRule type="cellIs" dxfId="34" priority="34" operator="between">
      <formula>$AM$1</formula>
      <formula>$AN$1</formula>
    </cfRule>
    <cfRule type="cellIs" dxfId="33" priority="35" operator="between">
      <formula>$AI$1</formula>
      <formula>$AJ$1</formula>
    </cfRule>
    <cfRule type="cellIs" dxfId="32" priority="36" operator="between">
      <formula>$AG$1</formula>
      <formula>$AH$1</formula>
    </cfRule>
  </conditionalFormatting>
  <conditionalFormatting sqref="AF9">
    <cfRule type="cellIs" dxfId="31" priority="29" operator="between">
      <formula>$AK$1</formula>
      <formula>$AL$1</formula>
    </cfRule>
    <cfRule type="cellIs" dxfId="30" priority="30" operator="between">
      <formula>$AM$1</formula>
      <formula>$AN$1</formula>
    </cfRule>
    <cfRule type="cellIs" dxfId="29" priority="31" operator="between">
      <formula>$AI$1</formula>
      <formula>$AJ$1</formula>
    </cfRule>
    <cfRule type="cellIs" dxfId="28" priority="32" operator="between">
      <formula>$AG$1</formula>
      <formula>$AH$1</formula>
    </cfRule>
  </conditionalFormatting>
  <conditionalFormatting sqref="AF10">
    <cfRule type="cellIs" dxfId="27" priority="25" operator="between">
      <formula>$AK$1</formula>
      <formula>$AL$1</formula>
    </cfRule>
    <cfRule type="cellIs" dxfId="26" priority="26" operator="between">
      <formula>$AM$1</formula>
      <formula>$AN$1</formula>
    </cfRule>
    <cfRule type="cellIs" dxfId="25" priority="27" operator="between">
      <formula>$AI$1</formula>
      <formula>$AJ$1</formula>
    </cfRule>
    <cfRule type="cellIs" dxfId="24" priority="28" operator="between">
      <formula>$AG$1</formula>
      <formula>$AH$1</formula>
    </cfRule>
  </conditionalFormatting>
  <conditionalFormatting sqref="AF11">
    <cfRule type="cellIs" dxfId="23" priority="21" operator="between">
      <formula>$AK$1</formula>
      <formula>$AL$1</formula>
    </cfRule>
    <cfRule type="cellIs" dxfId="22" priority="22" operator="between">
      <formula>$AM$1</formula>
      <formula>$AN$1</formula>
    </cfRule>
    <cfRule type="cellIs" dxfId="21" priority="23" operator="between">
      <formula>$AI$1</formula>
      <formula>$AJ$1</formula>
    </cfRule>
    <cfRule type="cellIs" dxfId="20" priority="24" operator="between">
      <formula>$AG$1</formula>
      <formula>$AH$1</formula>
    </cfRule>
  </conditionalFormatting>
  <conditionalFormatting sqref="AF12">
    <cfRule type="cellIs" dxfId="19" priority="17" operator="between">
      <formula>$AK$1</formula>
      <formula>$AL$1</formula>
    </cfRule>
    <cfRule type="cellIs" dxfId="18" priority="18" operator="between">
      <formula>$AM$1</formula>
      <formula>$AN$1</formula>
    </cfRule>
    <cfRule type="cellIs" dxfId="17" priority="19" operator="between">
      <formula>$AI$1</formula>
      <formula>$AJ$1</formula>
    </cfRule>
    <cfRule type="cellIs" dxfId="16" priority="20" operator="between">
      <formula>$AG$1</formula>
      <formula>$AH$1</formula>
    </cfRule>
  </conditionalFormatting>
  <conditionalFormatting sqref="AF13">
    <cfRule type="cellIs" dxfId="15" priority="13" operator="between">
      <formula>$AK$1</formula>
      <formula>$AL$1</formula>
    </cfRule>
    <cfRule type="cellIs" dxfId="14" priority="14" operator="between">
      <formula>$AM$1</formula>
      <formula>$AN$1</formula>
    </cfRule>
    <cfRule type="cellIs" dxfId="13" priority="15" operator="between">
      <formula>$AI$1</formula>
      <formula>$AJ$1</formula>
    </cfRule>
    <cfRule type="cellIs" dxfId="12" priority="16" operator="between">
      <formula>$AG$1</formula>
      <formula>$AH$1</formula>
    </cfRule>
  </conditionalFormatting>
  <conditionalFormatting sqref="AF15">
    <cfRule type="cellIs" dxfId="11" priority="5" operator="between">
      <formula>$AK$1</formula>
      <formula>$AL$1</formula>
    </cfRule>
    <cfRule type="cellIs" dxfId="10" priority="6" operator="between">
      <formula>$AM$1</formula>
      <formula>$AN$1</formula>
    </cfRule>
    <cfRule type="cellIs" dxfId="9" priority="7" operator="between">
      <formula>$AI$1</formula>
      <formula>$AJ$1</formula>
    </cfRule>
    <cfRule type="cellIs" dxfId="8" priority="8" operator="between">
      <formula>$AG$1</formula>
      <formula>$AH$1</formula>
    </cfRule>
  </conditionalFormatting>
  <conditionalFormatting sqref="AF16">
    <cfRule type="cellIs" dxfId="7" priority="1" operator="between">
      <formula>$AK$1</formula>
      <formula>$AL$1</formula>
    </cfRule>
    <cfRule type="cellIs" dxfId="6" priority="2" operator="between">
      <formula>$AM$1</formula>
      <formula>$AN$1</formula>
    </cfRule>
    <cfRule type="cellIs" dxfId="5" priority="3" operator="between">
      <formula>$AI$1</formula>
      <formula>$AJ$1</formula>
    </cfRule>
    <cfRule type="cellIs" dxfId="4" priority="4" operator="between">
      <formula>$AG$1</formula>
      <formula>$AH$1</formula>
    </cfRule>
  </conditionalFormatting>
  <dataValidations count="41">
    <dataValidation type="list" allowBlank="1" showInputMessage="1" showErrorMessage="1" sqref="G48:P50 G207:P207 G52:P52 G37:P43 G125:P125 G46:P46 G62:P62 G58:P58" xr:uid="{F04284C7-C53E-4F13-B60C-C1CA6FB3F7D3}">
      <formula1>#REF!</formula1>
    </dataValidation>
    <dataValidation type="list" allowBlank="1" showInputMessage="1" showErrorMessage="1" sqref="O59:O61 O17:O36 O51 O126:O206 O47 O44:O45 O63:O124 O53:O57 O208:O294" xr:uid="{B2644F9E-3C3A-46B8-971B-41E4363D94C6}">
      <formula1>$O$296:$O$297</formula1>
    </dataValidation>
    <dataValidation type="list" allowBlank="1" showInputMessage="1" showErrorMessage="1" sqref="N59:N61 N17:N36 N51 N126:N206 N47 N44:N45 N63:N124 N53:N57 N208:N294" xr:uid="{E727E06C-9CA5-47B9-AFD0-2EF45DFE6AD5}">
      <formula1>$N$296:$N$300</formula1>
    </dataValidation>
    <dataValidation type="list" allowBlank="1" showInputMessage="1" showErrorMessage="1" sqref="M59:M61 M17:M36 M51 M126:M206 M47 M44:M45 M63:M124 M53:M57 M208:M294" xr:uid="{6EB375E7-1D4A-4BF2-9ED0-66C1CFB9D96D}">
      <formula1>$M$296:$M$298</formula1>
    </dataValidation>
    <dataValidation type="list" allowBlank="1" showInputMessage="1" showErrorMessage="1" sqref="L59:L61 L17:L36 L51 L126:L206 L47 L44:L45 L63:L124 L53:L57 L208:L294" xr:uid="{C1E9BA23-A003-4B90-8048-8C4AAFAB285D}">
      <formula1>$L$296:$L$299</formula1>
    </dataValidation>
    <dataValidation type="list" allowBlank="1" showInputMessage="1" showErrorMessage="1" sqref="K59:K61 K17:K36 K51 K126:K206 K47 K44:K45 K63:K124 K53:K57 K208:K294" xr:uid="{B2848372-BE86-4BC8-A980-AAC10E585450}">
      <formula1>$K$296:$K$297</formula1>
    </dataValidation>
    <dataValidation type="list" allowBlank="1" showInputMessage="1" showErrorMessage="1" sqref="J59:J61 J17:J36 J51 J126:J206 J47 J44:J45 J63:J124 J53:J57 J208:J294" xr:uid="{FE9F91A5-F847-43AF-B289-1541D618FAB3}">
      <formula1>$J$296:$J$298</formula1>
    </dataValidation>
    <dataValidation type="list" allowBlank="1" showInputMessage="1" showErrorMessage="1" sqref="I59:I61 I17:I36 I51 I126:I206 I47 I44:I45 I63:I124 I53:I57 I208:I294" xr:uid="{DE041581-D089-4F73-B02E-41A2CACDA91B}">
      <formula1>$I$296:$I$297</formula1>
    </dataValidation>
    <dataValidation type="list" allowBlank="1" showInputMessage="1" showErrorMessage="1" sqref="H60:H61 H17:H36 H83:H124 H208:H227 H47 H189:H206 H51 H126:H187 H53:H57 H63:H81 H44:H45 H229:H294" xr:uid="{33A7FA6C-E91B-47E0-ACE7-FA863AFB7084}">
      <formula1>$H$296:$H$300</formula1>
    </dataValidation>
    <dataValidation type="list" allowBlank="1" showInputMessage="1" showErrorMessage="1" sqref="G60:G61 G17:G36 G83:G124 G208:G227 G47 G189:G206 G51 G126:G187 G53:G57 G63:G81 G44:G45 G229:G294" xr:uid="{F1234D4A-2C35-4510-AD6B-40E8C9F5B514}">
      <formula1>$G$296:$G$300</formula1>
    </dataValidation>
    <dataValidation type="list" allowBlank="1" showInputMessage="1" showErrorMessage="1" sqref="P59:P61 P17:P36 P51 P126:P206 P47 P44:P45 P63:P124 P53:P57 P208:P294" xr:uid="{D009B813-CAD7-4A57-AF26-94B1FEBC300B}">
      <formula1>$P$296:$P$300</formula1>
    </dataValidation>
    <dataValidation type="list" allowBlank="1" showInputMessage="1" showErrorMessage="1" sqref="P2:P14" xr:uid="{1F00CA9D-5139-4F67-908C-3AE1670929D7}">
      <formula1>$P$294:$P$298</formula1>
    </dataValidation>
    <dataValidation type="list" allowBlank="1" showInputMessage="1" showErrorMessage="1" sqref="G2:G14" xr:uid="{B8F3FD07-553D-4BDE-93B5-77201DEEDD52}">
      <formula1>$G$294:$G$298</formula1>
    </dataValidation>
    <dataValidation type="list" allowBlank="1" showInputMessage="1" showErrorMessage="1" sqref="H2:H14" xr:uid="{2A891ED3-D2D6-4194-89BB-671DB81A0CFC}">
      <formula1>$H$294:$H$298</formula1>
    </dataValidation>
    <dataValidation type="list" allowBlank="1" showInputMessage="1" showErrorMessage="1" sqref="I2:I14" xr:uid="{295B82B5-849D-488F-8213-4D71AB71ADE0}">
      <formula1>$I$294:$I$295</formula1>
    </dataValidation>
    <dataValidation type="list" allowBlank="1" showInputMessage="1" showErrorMessage="1" sqref="J2:J14" xr:uid="{3AF3EA94-6FC7-4FFD-B2B3-4FB173AA0BBA}">
      <formula1>$J$294:$J$296</formula1>
    </dataValidation>
    <dataValidation type="list" allowBlank="1" showInputMessage="1" showErrorMessage="1" sqref="K2:K14" xr:uid="{0FA58120-FD90-4863-A52A-BE6CC1699961}">
      <formula1>$K$294:$K$295</formula1>
    </dataValidation>
    <dataValidation type="list" allowBlank="1" showInputMessage="1" showErrorMessage="1" sqref="L2:L14" xr:uid="{A0B24986-2091-48C6-B9CA-C9CC00E206D5}">
      <formula1>$L$294:$L$297</formula1>
    </dataValidation>
    <dataValidation type="list" allowBlank="1" showInputMessage="1" showErrorMessage="1" sqref="M2:M14" xr:uid="{57CC68AA-A623-49CF-A691-D6EDA3A8BF3C}">
      <formula1>$M$294:$M$296</formula1>
    </dataValidation>
    <dataValidation type="list" allowBlank="1" showInputMessage="1" showErrorMessage="1" sqref="N2:N14" xr:uid="{FA74760E-0F1E-46AB-ACED-2F597002F81D}">
      <formula1>$N$294:$N$298</formula1>
    </dataValidation>
    <dataValidation type="list" allowBlank="1" showInputMessage="1" showErrorMessage="1" sqref="O2:O14" xr:uid="{26330336-835A-4845-910A-146EBF64669A}">
      <formula1>$O$294:$O$295</formula1>
    </dataValidation>
    <dataValidation type="list" allowBlank="1" showInputMessage="1" showErrorMessage="1" sqref="P15" xr:uid="{C7529D8A-14D4-43EB-B50C-493FD25F4D1F}">
      <formula1>$P$295:$P$299</formula1>
    </dataValidation>
    <dataValidation type="list" allowBlank="1" showInputMessage="1" showErrorMessage="1" sqref="G15" xr:uid="{DFBC17F6-F5F4-41B5-9BB9-DBD720BD87E9}">
      <formula1>$G$295:$G$299</formula1>
    </dataValidation>
    <dataValidation type="list" allowBlank="1" showInputMessage="1" showErrorMessage="1" sqref="H15" xr:uid="{78E54A3C-5E12-4223-8F8B-1376E3AEF31B}">
      <formula1>$H$295:$H$299</formula1>
    </dataValidation>
    <dataValidation type="list" allowBlank="1" showInputMessage="1" showErrorMessage="1" sqref="I15" xr:uid="{0DCD9039-4991-4BCD-84B9-FC37FB986379}">
      <formula1>$I$295:$I$296</formula1>
    </dataValidation>
    <dataValidation type="list" allowBlank="1" showInputMessage="1" showErrorMessage="1" sqref="J15" xr:uid="{A52450E7-D290-48AA-81CF-D0C110AF2141}">
      <formula1>$J$295:$J$297</formula1>
    </dataValidation>
    <dataValidation type="list" allowBlank="1" showInputMessage="1" showErrorMessage="1" sqref="K15" xr:uid="{69915C2F-FC90-46C8-AE69-3F3D1CF40D77}">
      <formula1>$K$295:$K$296</formula1>
    </dataValidation>
    <dataValidation type="list" allowBlank="1" showInputMessage="1" showErrorMessage="1" sqref="L15" xr:uid="{DFB2DF82-7EBE-4645-BA9E-DCCE6927D119}">
      <formula1>$L$295:$L$298</formula1>
    </dataValidation>
    <dataValidation type="list" allowBlank="1" showInputMessage="1" showErrorMessage="1" sqref="M15" xr:uid="{2DA33520-FF12-411A-A6BC-4049CF43BD93}">
      <formula1>$M$295:$M$297</formula1>
    </dataValidation>
    <dataValidation type="list" allowBlank="1" showInputMessage="1" showErrorMessage="1" sqref="N15" xr:uid="{287B480F-11EE-4FD1-B3E4-0DD4DA4C94C0}">
      <formula1>$N$295:$N$299</formula1>
    </dataValidation>
    <dataValidation type="list" allowBlank="1" showInputMessage="1" showErrorMessage="1" sqref="O15" xr:uid="{99FD8FF9-C85D-4A9B-8EAC-5362A80D1D67}">
      <formula1>$O$295:$O$296</formula1>
    </dataValidation>
    <dataValidation type="list" allowBlank="1" showInputMessage="1" showErrorMessage="1" sqref="P16" xr:uid="{16052597-09F3-4765-89D7-207957E85B12}">
      <formula1>$P$297:$P$301</formula1>
    </dataValidation>
    <dataValidation type="list" allowBlank="1" showInputMessage="1" showErrorMessage="1" sqref="G16" xr:uid="{E92D900B-B2A9-42D3-90DA-31DD7C30E6E5}">
      <formula1>$G$297:$G$301</formula1>
    </dataValidation>
    <dataValidation type="list" allowBlank="1" showInputMessage="1" showErrorMessage="1" sqref="H16" xr:uid="{C28B52A3-E51F-4825-B194-12818B37021A}">
      <formula1>$H$297:$H$301</formula1>
    </dataValidation>
    <dataValidation type="list" allowBlank="1" showInputMessage="1" showErrorMessage="1" sqref="I16" xr:uid="{16D5F6A9-DEBF-46B8-8D5A-0A4B906B13FB}">
      <formula1>$I$297:$I$298</formula1>
    </dataValidation>
    <dataValidation type="list" allowBlank="1" showInputMessage="1" showErrorMessage="1" sqref="J16" xr:uid="{A1293D30-B6E6-4CEF-ADBB-92D67A987886}">
      <formula1>$J$297:$J$299</formula1>
    </dataValidation>
    <dataValidation type="list" allowBlank="1" showInputMessage="1" showErrorMessage="1" sqref="K16" xr:uid="{DA750EA3-FFA0-4765-828F-DDB7DB10BE1D}">
      <formula1>$K$297:$K$298</formula1>
    </dataValidation>
    <dataValidation type="list" allowBlank="1" showInputMessage="1" showErrorMessage="1" sqref="L16" xr:uid="{A9FF97E5-80F6-4FDA-B17A-A307ACF148C3}">
      <formula1>$L$297:$L$300</formula1>
    </dataValidation>
    <dataValidation type="list" allowBlank="1" showInputMessage="1" showErrorMessage="1" sqref="M16" xr:uid="{9B030411-308E-4D4E-81CA-226EFE27E1EC}">
      <formula1>$M$297:$M$299</formula1>
    </dataValidation>
    <dataValidation type="list" allowBlank="1" showInputMessage="1" showErrorMessage="1" sqref="N16" xr:uid="{55DA8B44-4105-45D0-8FE8-3DDF724B6A51}">
      <formula1>$N$297:$N$301</formula1>
    </dataValidation>
    <dataValidation type="list" allowBlank="1" showInputMessage="1" showErrorMessage="1" sqref="O16" xr:uid="{93209A18-7B37-4541-A9FF-240CB23E734E}">
      <formula1>$O$297:$O$298</formula1>
    </dataValidation>
  </dataValidations>
  <pageMargins left="0.23622047244094491" right="0.23622047244094491" top="0.74803149606299213" bottom="0.74803149606299213" header="0.31496062992125984" footer="0.31496062992125984"/>
  <pageSetup paperSize="8" scale="12" fitToHeight="0" orientation="landscape" r:id="rId1"/>
  <headerFooter>
    <oddHeader>&amp;CPTPCT CNDCEC 2021-2023
MAPPATURA COMPLETA DEI PROCESSI DEL CNDCEC &amp;RAllegato 01 PTPCT del CNDCEC</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D993BA-C506-4381-BBBC-B723C899B839}">
  <sheetPr>
    <pageSetUpPr fitToPage="1"/>
  </sheetPr>
  <dimension ref="A1:H305"/>
  <sheetViews>
    <sheetView zoomScale="56" zoomScaleNormal="56" workbookViewId="0">
      <selection activeCell="C11" sqref="C11"/>
    </sheetView>
  </sheetViews>
  <sheetFormatPr defaultColWidth="31" defaultRowHeight="32.700000000000003" customHeight="1" x14ac:dyDescent="0.3"/>
  <cols>
    <col min="1" max="1" width="16.33203125" style="46" customWidth="1"/>
    <col min="2" max="2" width="46" style="66" customWidth="1"/>
    <col min="3" max="3" width="54.109375" style="46" customWidth="1"/>
    <col min="4" max="4" width="41.109375" style="46" customWidth="1"/>
    <col min="5" max="5" width="44.109375" style="46" bestFit="1" customWidth="1"/>
    <col min="6" max="6" width="28.5546875" style="46" customWidth="1"/>
    <col min="7" max="7" width="21.6640625" style="67" customWidth="1"/>
    <col min="8" max="8" width="25.109375" style="67" bestFit="1" customWidth="1"/>
    <col min="9" max="16384" width="31" style="46"/>
  </cols>
  <sheetData>
    <row r="1" spans="1:8" s="41" customFormat="1" ht="50.1" customHeight="1" x14ac:dyDescent="0.3">
      <c r="A1" s="36" t="s">
        <v>0</v>
      </c>
      <c r="B1" s="36" t="s">
        <v>1</v>
      </c>
      <c r="C1" s="36" t="s">
        <v>2</v>
      </c>
      <c r="D1" s="36" t="s">
        <v>3</v>
      </c>
      <c r="E1" s="36" t="s">
        <v>162</v>
      </c>
      <c r="F1" s="36" t="s">
        <v>5</v>
      </c>
      <c r="G1" s="36" t="s">
        <v>16</v>
      </c>
      <c r="H1" s="36" t="s">
        <v>17</v>
      </c>
    </row>
    <row r="2" spans="1:8" ht="55.95" customHeight="1" x14ac:dyDescent="0.3">
      <c r="A2" s="42" t="str">
        <f>B2</f>
        <v>AFFARI LEGALI E CONTENZIOSO</v>
      </c>
      <c r="B2" s="42" t="s">
        <v>52</v>
      </c>
      <c r="C2" s="42" t="s">
        <v>82</v>
      </c>
      <c r="D2" s="42" t="s">
        <v>814</v>
      </c>
      <c r="E2" s="42" t="s">
        <v>54</v>
      </c>
      <c r="F2" s="42" t="s">
        <v>163</v>
      </c>
      <c r="G2" s="42" t="s">
        <v>164</v>
      </c>
      <c r="H2" s="42" t="s">
        <v>43</v>
      </c>
    </row>
    <row r="3" spans="1:8" ht="55.95" customHeight="1" x14ac:dyDescent="0.3">
      <c r="A3" s="42" t="str">
        <f t="shared" ref="A3:A66" si="0">B3</f>
        <v>AFFARI LEGALI E CONTENZIOSO</v>
      </c>
      <c r="B3" s="42" t="s">
        <v>52</v>
      </c>
      <c r="C3" s="42" t="s">
        <v>82</v>
      </c>
      <c r="D3" s="42" t="s">
        <v>813</v>
      </c>
      <c r="E3" s="42" t="s">
        <v>129</v>
      </c>
      <c r="F3" s="42" t="s">
        <v>72</v>
      </c>
      <c r="G3" s="42" t="s">
        <v>177</v>
      </c>
      <c r="H3" s="42" t="s">
        <v>50</v>
      </c>
    </row>
    <row r="4" spans="1:8" ht="55.95" customHeight="1" x14ac:dyDescent="0.3">
      <c r="A4" s="42" t="str">
        <f t="shared" si="0"/>
        <v>AFFARI LEGALI E CONTENZIOSO</v>
      </c>
      <c r="B4" s="42" t="s">
        <v>52</v>
      </c>
      <c r="C4" s="42" t="s">
        <v>82</v>
      </c>
      <c r="D4" s="42" t="s">
        <v>812</v>
      </c>
      <c r="E4" s="42" t="s">
        <v>129</v>
      </c>
      <c r="F4" s="42" t="s">
        <v>72</v>
      </c>
      <c r="G4" s="42" t="s">
        <v>169</v>
      </c>
      <c r="H4" s="42" t="s">
        <v>50</v>
      </c>
    </row>
    <row r="5" spans="1:8" s="47" customFormat="1" ht="65.25" customHeight="1" x14ac:dyDescent="0.3">
      <c r="A5" s="42" t="str">
        <f t="shared" si="0"/>
        <v>AFFARI LEGALI E CONTENZIOSO</v>
      </c>
      <c r="B5" s="42" t="s">
        <v>52</v>
      </c>
      <c r="C5" s="42" t="s">
        <v>82</v>
      </c>
      <c r="D5" s="42" t="s">
        <v>815</v>
      </c>
      <c r="E5" s="42" t="s">
        <v>154</v>
      </c>
      <c r="F5" s="42" t="s">
        <v>79</v>
      </c>
      <c r="G5" s="42" t="s">
        <v>169</v>
      </c>
      <c r="H5" s="42" t="s">
        <v>43</v>
      </c>
    </row>
    <row r="6" spans="1:8" ht="55.95" customHeight="1" x14ac:dyDescent="0.3">
      <c r="A6" s="42" t="str">
        <f t="shared" si="0"/>
        <v>CONTRATTI PUBBLICI</v>
      </c>
      <c r="B6" s="42" t="s">
        <v>68</v>
      </c>
      <c r="C6" s="42" t="s">
        <v>69</v>
      </c>
      <c r="D6" s="42" t="s">
        <v>70</v>
      </c>
      <c r="E6" s="42" t="s">
        <v>71</v>
      </c>
      <c r="F6" s="42" t="s">
        <v>72</v>
      </c>
      <c r="G6" s="42" t="s">
        <v>165</v>
      </c>
      <c r="H6" s="42" t="s">
        <v>50</v>
      </c>
    </row>
    <row r="7" spans="1:8" ht="55.95" customHeight="1" x14ac:dyDescent="0.3">
      <c r="A7" s="42" t="str">
        <f t="shared" si="0"/>
        <v>CONTRATTI PUBBLICI</v>
      </c>
      <c r="B7" s="42" t="s">
        <v>68</v>
      </c>
      <c r="C7" s="42" t="s">
        <v>130</v>
      </c>
      <c r="D7" s="42" t="s">
        <v>131</v>
      </c>
      <c r="E7" s="42" t="s">
        <v>129</v>
      </c>
      <c r="F7" s="42" t="s">
        <v>132</v>
      </c>
      <c r="G7" s="42" t="s">
        <v>166</v>
      </c>
      <c r="H7" s="42" t="s">
        <v>43</v>
      </c>
    </row>
    <row r="8" spans="1:8" ht="55.95" customHeight="1" x14ac:dyDescent="0.3">
      <c r="A8" s="42" t="str">
        <f t="shared" si="0"/>
        <v>CONTRATTI PUBBLICI</v>
      </c>
      <c r="B8" s="42" t="s">
        <v>68</v>
      </c>
      <c r="C8" s="42" t="s">
        <v>148</v>
      </c>
      <c r="D8" s="42" t="s">
        <v>149</v>
      </c>
      <c r="E8" s="42" t="s">
        <v>161</v>
      </c>
      <c r="F8" s="42" t="s">
        <v>79</v>
      </c>
      <c r="G8" s="42" t="s">
        <v>170</v>
      </c>
      <c r="H8" s="42" t="s">
        <v>122</v>
      </c>
    </row>
    <row r="9" spans="1:8" ht="55.95" customHeight="1" x14ac:dyDescent="0.3">
      <c r="A9" s="42" t="str">
        <f t="shared" si="0"/>
        <v>GESTIONE DEL PERSONALE</v>
      </c>
      <c r="B9" s="42" t="s">
        <v>44</v>
      </c>
      <c r="C9" s="42" t="s">
        <v>102</v>
      </c>
      <c r="D9" s="42" t="s">
        <v>105</v>
      </c>
      <c r="E9" s="42" t="s">
        <v>54</v>
      </c>
      <c r="F9" s="42" t="s">
        <v>106</v>
      </c>
      <c r="G9" s="42" t="s">
        <v>107</v>
      </c>
      <c r="H9" s="42" t="s">
        <v>50</v>
      </c>
    </row>
    <row r="10" spans="1:8" ht="55.95" customHeight="1" x14ac:dyDescent="0.3">
      <c r="A10" s="42" t="str">
        <f t="shared" si="0"/>
        <v>GESTIONE DEL PERSONALE</v>
      </c>
      <c r="B10" s="42" t="s">
        <v>44</v>
      </c>
      <c r="C10" s="42" t="s">
        <v>102</v>
      </c>
      <c r="D10" s="48" t="s">
        <v>103</v>
      </c>
      <c r="E10" s="42" t="s">
        <v>54</v>
      </c>
      <c r="F10" s="42" t="s">
        <v>104</v>
      </c>
      <c r="G10" s="42" t="s">
        <v>167</v>
      </c>
      <c r="H10" s="42" t="s">
        <v>50</v>
      </c>
    </row>
    <row r="11" spans="1:8" ht="55.95" customHeight="1" x14ac:dyDescent="0.3">
      <c r="A11" s="42" t="str">
        <f t="shared" si="0"/>
        <v xml:space="preserve">GESTIONE DEL PERSONALE </v>
      </c>
      <c r="B11" s="49" t="s">
        <v>109</v>
      </c>
      <c r="C11" s="42" t="s">
        <v>110</v>
      </c>
      <c r="D11" s="48" t="s">
        <v>111</v>
      </c>
      <c r="E11" s="42" t="s">
        <v>54</v>
      </c>
      <c r="F11" s="42" t="s">
        <v>112</v>
      </c>
      <c r="G11" s="42" t="s">
        <v>178</v>
      </c>
      <c r="H11" s="42" t="s">
        <v>50</v>
      </c>
    </row>
    <row r="12" spans="1:8" ht="67.5" customHeight="1" x14ac:dyDescent="0.3">
      <c r="A12" s="42" t="str">
        <f t="shared" si="0"/>
        <v xml:space="preserve">INCARICHI E NOMINE </v>
      </c>
      <c r="B12" s="49" t="s">
        <v>113</v>
      </c>
      <c r="C12" s="42" t="s">
        <v>80</v>
      </c>
      <c r="D12" s="42" t="s">
        <v>81</v>
      </c>
      <c r="E12" s="42" t="s">
        <v>54</v>
      </c>
      <c r="F12" s="42" t="s">
        <v>72</v>
      </c>
      <c r="G12" s="42" t="s">
        <v>172</v>
      </c>
      <c r="H12" s="42" t="s">
        <v>50</v>
      </c>
    </row>
    <row r="13" spans="1:8" ht="55.95" customHeight="1" x14ac:dyDescent="0.3">
      <c r="A13" s="42" t="str">
        <f t="shared" si="0"/>
        <v xml:space="preserve">INCARICHI E NOMINE </v>
      </c>
      <c r="B13" s="49" t="s">
        <v>113</v>
      </c>
      <c r="C13" s="42" t="s">
        <v>114</v>
      </c>
      <c r="D13" s="48" t="s">
        <v>115</v>
      </c>
      <c r="E13" s="42" t="s">
        <v>54</v>
      </c>
      <c r="F13" s="42" t="s">
        <v>72</v>
      </c>
      <c r="G13" s="42" t="s">
        <v>173</v>
      </c>
      <c r="H13" s="42" t="s">
        <v>50</v>
      </c>
    </row>
    <row r="14" spans="1:8" ht="55.95" customHeight="1" x14ac:dyDescent="0.3">
      <c r="A14" s="42" t="str">
        <f t="shared" si="0"/>
        <v xml:space="preserve">INCARICHI E NOMINE </v>
      </c>
      <c r="B14" s="49" t="s">
        <v>113</v>
      </c>
      <c r="C14" s="42" t="s">
        <v>88</v>
      </c>
      <c r="D14" s="48" t="s">
        <v>116</v>
      </c>
      <c r="E14" s="42" t="s">
        <v>54</v>
      </c>
      <c r="F14" s="42" t="s">
        <v>72</v>
      </c>
      <c r="G14" s="42" t="s">
        <v>171</v>
      </c>
      <c r="H14" s="42" t="s">
        <v>50</v>
      </c>
    </row>
    <row r="15" spans="1:8" ht="55.95" customHeight="1" x14ac:dyDescent="0.3">
      <c r="A15" s="42" t="str">
        <f t="shared" si="0"/>
        <v>PROVVEDIMENTI AMPLIATIVI DELLA SFERA GIURIDICA DEI DESTINATARI CON EFFETTO ECONOMICO DIRETTO ED IMMEDIATO PER IL DESTINATARIO</v>
      </c>
      <c r="B15" s="49" t="s">
        <v>117</v>
      </c>
      <c r="C15" s="42" t="s">
        <v>123</v>
      </c>
      <c r="D15" s="48" t="s">
        <v>158</v>
      </c>
      <c r="E15" s="42" t="s">
        <v>54</v>
      </c>
      <c r="F15" s="42" t="s">
        <v>159</v>
      </c>
      <c r="G15" s="42" t="s">
        <v>124</v>
      </c>
      <c r="H15" s="42" t="s">
        <v>125</v>
      </c>
    </row>
    <row r="16" spans="1:8" s="35" customFormat="1" ht="32.4" customHeight="1" x14ac:dyDescent="0.3">
      <c r="A16" s="42" t="str">
        <f t="shared" si="0"/>
        <v>PROVVEDIMENTI AMPLIATIVI DELLA SFERA GIURIDICA DEI DESTINATARI CON EFFETTO ECONOMICO DIRETTO ED IMMEDIATO PER IL DESTINATARIO</v>
      </c>
      <c r="B16" s="49" t="s">
        <v>117</v>
      </c>
      <c r="C16" s="42" t="s">
        <v>118</v>
      </c>
      <c r="D16" s="48" t="s">
        <v>119</v>
      </c>
      <c r="E16" s="42" t="s">
        <v>54</v>
      </c>
      <c r="F16" s="42" t="s">
        <v>120</v>
      </c>
      <c r="G16" s="42" t="s">
        <v>121</v>
      </c>
      <c r="H16" s="42" t="s">
        <v>122</v>
      </c>
    </row>
    <row r="17" spans="1:8" s="41" customFormat="1" ht="32.700000000000003" customHeight="1" x14ac:dyDescent="0.3">
      <c r="A17" s="27" t="str">
        <f t="shared" si="0"/>
        <v xml:space="preserve"> SISTEMI INFORMATIVI</v>
      </c>
      <c r="B17" s="27" t="s">
        <v>183</v>
      </c>
      <c r="C17" s="27" t="s">
        <v>184</v>
      </c>
      <c r="D17" s="27" t="s">
        <v>185</v>
      </c>
      <c r="E17" s="27" t="s">
        <v>51</v>
      </c>
      <c r="F17" s="27" t="s">
        <v>186</v>
      </c>
      <c r="G17" s="27" t="s">
        <v>187</v>
      </c>
      <c r="H17" s="27" t="s">
        <v>188</v>
      </c>
    </row>
    <row r="18" spans="1:8" s="41" customFormat="1" ht="32.700000000000003" customHeight="1" x14ac:dyDescent="0.3">
      <c r="A18" s="27" t="str">
        <f t="shared" si="0"/>
        <v xml:space="preserve"> SISTEMI INFORMATIVI</v>
      </c>
      <c r="B18" s="27" t="s">
        <v>183</v>
      </c>
      <c r="C18" s="27" t="s">
        <v>189</v>
      </c>
      <c r="D18" s="27" t="s">
        <v>190</v>
      </c>
      <c r="E18" s="27" t="s">
        <v>51</v>
      </c>
      <c r="F18" s="27" t="s">
        <v>191</v>
      </c>
      <c r="G18" s="27" t="s">
        <v>187</v>
      </c>
      <c r="H18" s="27" t="s">
        <v>188</v>
      </c>
    </row>
    <row r="19" spans="1:8" s="41" customFormat="1" ht="32.700000000000003" customHeight="1" x14ac:dyDescent="0.3">
      <c r="A19" s="27" t="str">
        <f t="shared" si="0"/>
        <v xml:space="preserve"> SISTEMI INFORMATIVI</v>
      </c>
      <c r="B19" s="27" t="s">
        <v>183</v>
      </c>
      <c r="C19" s="27" t="s">
        <v>192</v>
      </c>
      <c r="D19" s="27" t="s">
        <v>190</v>
      </c>
      <c r="E19" s="27" t="s">
        <v>51</v>
      </c>
      <c r="F19" s="27" t="s">
        <v>191</v>
      </c>
      <c r="G19" s="27" t="s">
        <v>187</v>
      </c>
      <c r="H19" s="27" t="s">
        <v>188</v>
      </c>
    </row>
    <row r="20" spans="1:8" s="35" customFormat="1" ht="32.700000000000003" customHeight="1" x14ac:dyDescent="0.3">
      <c r="A20" s="27" t="str">
        <f t="shared" si="0"/>
        <v>AFFARI LEGALI E CONTENZIOSO</v>
      </c>
      <c r="B20" s="53" t="s">
        <v>52</v>
      </c>
      <c r="C20" s="27" t="s">
        <v>193</v>
      </c>
      <c r="D20" s="27" t="s">
        <v>194</v>
      </c>
      <c r="E20" s="27" t="s">
        <v>195</v>
      </c>
      <c r="F20" s="27" t="s">
        <v>196</v>
      </c>
      <c r="G20" s="27" t="s">
        <v>187</v>
      </c>
      <c r="H20" s="27" t="s">
        <v>188</v>
      </c>
    </row>
    <row r="21" spans="1:8" s="41" customFormat="1" ht="32.700000000000003" customHeight="1" x14ac:dyDescent="0.3">
      <c r="A21" s="27" t="str">
        <f t="shared" si="0"/>
        <v>ATTIVITA' NORMATIVA REGOLAMENTARE</v>
      </c>
      <c r="B21" s="54" t="s">
        <v>53</v>
      </c>
      <c r="C21" s="54" t="s">
        <v>197</v>
      </c>
      <c r="D21" s="55" t="s">
        <v>198</v>
      </c>
      <c r="E21" s="54" t="s">
        <v>54</v>
      </c>
      <c r="F21" s="54" t="s">
        <v>199</v>
      </c>
      <c r="G21" s="54" t="s">
        <v>200</v>
      </c>
      <c r="H21" s="27" t="s">
        <v>188</v>
      </c>
    </row>
    <row r="22" spans="1:8" s="41" customFormat="1" ht="32.700000000000003" customHeight="1" x14ac:dyDescent="0.3">
      <c r="A22" s="27" t="str">
        <f t="shared" si="0"/>
        <v>COMMISSIONI E GRUPPI DI LAVORO</v>
      </c>
      <c r="B22" s="27" t="s">
        <v>207</v>
      </c>
      <c r="C22" s="27" t="s">
        <v>208</v>
      </c>
      <c r="D22" s="27" t="s">
        <v>209</v>
      </c>
      <c r="E22" s="27" t="s">
        <v>210</v>
      </c>
      <c r="F22" s="27" t="s">
        <v>186</v>
      </c>
      <c r="G22" s="27" t="s">
        <v>211</v>
      </c>
      <c r="H22" s="27" t="s">
        <v>188</v>
      </c>
    </row>
    <row r="23" spans="1:8" s="41" customFormat="1" ht="32.700000000000003" customHeight="1" x14ac:dyDescent="0.3">
      <c r="A23" s="27" t="str">
        <f t="shared" si="0"/>
        <v>COMMISSIONI E GRUPPI DI LAVORO</v>
      </c>
      <c r="B23" s="27" t="s">
        <v>207</v>
      </c>
      <c r="C23" s="27" t="s">
        <v>212</v>
      </c>
      <c r="D23" s="27" t="s">
        <v>213</v>
      </c>
      <c r="E23" s="27" t="s">
        <v>210</v>
      </c>
      <c r="F23" s="27" t="s">
        <v>186</v>
      </c>
      <c r="G23" s="27" t="s">
        <v>211</v>
      </c>
      <c r="H23" s="27" t="s">
        <v>188</v>
      </c>
    </row>
    <row r="24" spans="1:8" s="41" customFormat="1" ht="32.700000000000003" customHeight="1" x14ac:dyDescent="0.3">
      <c r="A24" s="27" t="str">
        <f t="shared" si="0"/>
        <v>COMMISSIONI E GRUPPI DI LAVORO</v>
      </c>
      <c r="B24" s="27" t="s">
        <v>207</v>
      </c>
      <c r="C24" s="27" t="s">
        <v>214</v>
      </c>
      <c r="D24" s="27" t="s">
        <v>215</v>
      </c>
      <c r="E24" s="27" t="s">
        <v>210</v>
      </c>
      <c r="F24" s="27" t="s">
        <v>186</v>
      </c>
      <c r="G24" s="27" t="s">
        <v>211</v>
      </c>
      <c r="H24" s="27" t="s">
        <v>188</v>
      </c>
    </row>
    <row r="25" spans="1:8" s="35" customFormat="1" ht="32.700000000000003" customHeight="1" x14ac:dyDescent="0.3">
      <c r="A25" s="27" t="str">
        <f t="shared" si="0"/>
        <v>CONTROLLO ANALOGO</v>
      </c>
      <c r="B25" s="54" t="s">
        <v>55</v>
      </c>
      <c r="C25" s="54" t="s">
        <v>216</v>
      </c>
      <c r="D25" s="54" t="s">
        <v>217</v>
      </c>
      <c r="E25" s="54" t="s">
        <v>218</v>
      </c>
      <c r="F25" s="54" t="s">
        <v>219</v>
      </c>
      <c r="G25" s="54" t="s">
        <v>141</v>
      </c>
      <c r="H25" s="27" t="s">
        <v>188</v>
      </c>
    </row>
    <row r="26" spans="1:8" s="35" customFormat="1" ht="32.700000000000003" customHeight="1" x14ac:dyDescent="0.3">
      <c r="A26" s="27" t="str">
        <f t="shared" si="0"/>
        <v>FORMAZIONE PROFESSIONALE CONTINUA</v>
      </c>
      <c r="B26" s="27" t="s">
        <v>56</v>
      </c>
      <c r="C26" s="27" t="s">
        <v>221</v>
      </c>
      <c r="D26" s="27" t="s">
        <v>222</v>
      </c>
      <c r="E26" s="27" t="s">
        <v>57</v>
      </c>
      <c r="F26" s="27" t="s">
        <v>188</v>
      </c>
      <c r="G26" s="27" t="s">
        <v>187</v>
      </c>
      <c r="H26" s="27" t="s">
        <v>188</v>
      </c>
    </row>
    <row r="27" spans="1:8" s="35" customFormat="1" ht="32.700000000000003" customHeight="1" x14ac:dyDescent="0.3">
      <c r="A27" s="27" t="str">
        <f t="shared" si="0"/>
        <v>FORMAZIONE PROFESSIONALE CONTINUA</v>
      </c>
      <c r="B27" s="54" t="s">
        <v>56</v>
      </c>
      <c r="C27" s="55" t="s">
        <v>99</v>
      </c>
      <c r="D27" s="55" t="s">
        <v>100</v>
      </c>
      <c r="E27" s="54" t="s">
        <v>54</v>
      </c>
      <c r="F27" s="54" t="s">
        <v>72</v>
      </c>
      <c r="G27" s="54" t="s">
        <v>223</v>
      </c>
      <c r="H27" s="27" t="s">
        <v>188</v>
      </c>
    </row>
    <row r="28" spans="1:8" s="35" customFormat="1" ht="32.700000000000003" customHeight="1" x14ac:dyDescent="0.3">
      <c r="A28" s="27" t="str">
        <f t="shared" si="0"/>
        <v>FORMAZIONE PROFESSIONALE CONTINUA</v>
      </c>
      <c r="B28" s="54" t="s">
        <v>56</v>
      </c>
      <c r="C28" s="55" t="s">
        <v>224</v>
      </c>
      <c r="D28" s="55" t="s">
        <v>225</v>
      </c>
      <c r="E28" s="54" t="s">
        <v>54</v>
      </c>
      <c r="F28" s="54" t="s">
        <v>72</v>
      </c>
      <c r="G28" s="54" t="s">
        <v>101</v>
      </c>
      <c r="H28" s="27" t="s">
        <v>188</v>
      </c>
    </row>
    <row r="29" spans="1:8" s="35" customFormat="1" ht="32.700000000000003" customHeight="1" x14ac:dyDescent="0.3">
      <c r="A29" s="27" t="str">
        <f t="shared" si="0"/>
        <v>GESTIONE DELLE ENTRATE DELLE SPESE E DEL PATRIMONIO</v>
      </c>
      <c r="B29" s="58" t="s">
        <v>58</v>
      </c>
      <c r="C29" s="54" t="s">
        <v>226</v>
      </c>
      <c r="D29" s="55" t="s">
        <v>227</v>
      </c>
      <c r="E29" s="54" t="s">
        <v>54</v>
      </c>
      <c r="F29" s="54" t="s">
        <v>200</v>
      </c>
      <c r="G29" s="54" t="s">
        <v>200</v>
      </c>
      <c r="H29" s="27" t="s">
        <v>188</v>
      </c>
    </row>
    <row r="30" spans="1:8" s="35" customFormat="1" ht="32.700000000000003" customHeight="1" x14ac:dyDescent="0.3">
      <c r="A30" s="27" t="str">
        <f t="shared" si="0"/>
        <v>GESTIONE SEDUTE DEL CONSIGLIO NAZIONALE</v>
      </c>
      <c r="B30" s="27" t="s">
        <v>228</v>
      </c>
      <c r="C30" s="27" t="s">
        <v>229</v>
      </c>
      <c r="D30" s="27" t="s">
        <v>230</v>
      </c>
      <c r="E30" s="27" t="s">
        <v>231</v>
      </c>
      <c r="F30" s="27" t="s">
        <v>188</v>
      </c>
      <c r="G30" s="27" t="s">
        <v>187</v>
      </c>
      <c r="H30" s="27" t="s">
        <v>188</v>
      </c>
    </row>
    <row r="31" spans="1:8" s="35" customFormat="1" ht="32.700000000000003" customHeight="1" x14ac:dyDescent="0.3">
      <c r="A31" s="27" t="str">
        <f t="shared" si="0"/>
        <v>GESTIONE SEDUTE DEL CONSIGLIO NAZIONALE</v>
      </c>
      <c r="B31" s="27" t="s">
        <v>228</v>
      </c>
      <c r="C31" s="27" t="s">
        <v>232</v>
      </c>
      <c r="D31" s="27" t="s">
        <v>233</v>
      </c>
      <c r="E31" s="27" t="s">
        <v>231</v>
      </c>
      <c r="F31" s="27" t="s">
        <v>234</v>
      </c>
      <c r="G31" s="27" t="s">
        <v>187</v>
      </c>
      <c r="H31" s="27" t="s">
        <v>188</v>
      </c>
    </row>
    <row r="32" spans="1:8" s="35" customFormat="1" ht="32.700000000000003" customHeight="1" x14ac:dyDescent="0.3">
      <c r="A32" s="27" t="str">
        <f t="shared" si="0"/>
        <v>INNOVAZIONE DIGITALE</v>
      </c>
      <c r="B32" s="27" t="s">
        <v>236</v>
      </c>
      <c r="C32" s="27" t="s">
        <v>237</v>
      </c>
      <c r="D32" s="27" t="s">
        <v>238</v>
      </c>
      <c r="E32" s="27" t="s">
        <v>235</v>
      </c>
      <c r="F32" s="27" t="s">
        <v>239</v>
      </c>
      <c r="G32" s="27" t="s">
        <v>240</v>
      </c>
      <c r="H32" s="27" t="s">
        <v>188</v>
      </c>
    </row>
    <row r="33" spans="1:8" s="35" customFormat="1" ht="32.700000000000003" customHeight="1" x14ac:dyDescent="0.3">
      <c r="A33" s="27" t="str">
        <f t="shared" si="0"/>
        <v>INNOVAZIONE DIGITALE</v>
      </c>
      <c r="B33" s="27" t="s">
        <v>236</v>
      </c>
      <c r="C33" s="27" t="s">
        <v>241</v>
      </c>
      <c r="D33" s="27" t="s">
        <v>242</v>
      </c>
      <c r="E33" s="27" t="s">
        <v>235</v>
      </c>
      <c r="F33" s="27" t="s">
        <v>243</v>
      </c>
      <c r="G33" s="27" t="s">
        <v>240</v>
      </c>
      <c r="H33" s="27" t="s">
        <v>188</v>
      </c>
    </row>
    <row r="34" spans="1:8" s="35" customFormat="1" ht="32.700000000000003" customHeight="1" x14ac:dyDescent="0.3">
      <c r="A34" s="27" t="str">
        <f t="shared" si="0"/>
        <v>INNOVAZIONE DIGITALE</v>
      </c>
      <c r="B34" s="27" t="s">
        <v>236</v>
      </c>
      <c r="C34" s="27" t="s">
        <v>244</v>
      </c>
      <c r="D34" s="27" t="s">
        <v>242</v>
      </c>
      <c r="E34" s="27" t="s">
        <v>235</v>
      </c>
      <c r="F34" s="27" t="s">
        <v>243</v>
      </c>
      <c r="G34" s="27" t="s">
        <v>240</v>
      </c>
      <c r="H34" s="27" t="s">
        <v>188</v>
      </c>
    </row>
    <row r="35" spans="1:8" s="35" customFormat="1" ht="32.700000000000003" customHeight="1" x14ac:dyDescent="0.3">
      <c r="A35" s="27" t="str">
        <f t="shared" si="0"/>
        <v xml:space="preserve">PROVVEDIMENTI AMPLIATIVI DELLA SFERA GIURIDICA DEI DESTINATARI PRIVI DI EFFETTO ECONOMICO DIRETTO ED IMMEDIATO PER IL DESTINATARIO  </v>
      </c>
      <c r="B35" s="27" t="s">
        <v>59</v>
      </c>
      <c r="C35" s="27" t="s">
        <v>245</v>
      </c>
      <c r="D35" s="27" t="s">
        <v>246</v>
      </c>
      <c r="E35" s="27" t="s">
        <v>247</v>
      </c>
      <c r="F35" s="27" t="s">
        <v>248</v>
      </c>
      <c r="G35" s="27" t="s">
        <v>187</v>
      </c>
      <c r="H35" s="27" t="s">
        <v>188</v>
      </c>
    </row>
    <row r="36" spans="1:8" s="35" customFormat="1" ht="32.700000000000003" customHeight="1" x14ac:dyDescent="0.3">
      <c r="A36" s="27" t="str">
        <f t="shared" si="0"/>
        <v>RELAZIONI ISTITUZIONALI</v>
      </c>
      <c r="B36" s="27" t="s">
        <v>249</v>
      </c>
      <c r="C36" s="27" t="s">
        <v>250</v>
      </c>
      <c r="D36" s="27" t="s">
        <v>251</v>
      </c>
      <c r="E36" s="27" t="s">
        <v>231</v>
      </c>
      <c r="F36" s="27" t="s">
        <v>252</v>
      </c>
      <c r="G36" s="27" t="s">
        <v>240</v>
      </c>
      <c r="H36" s="27" t="s">
        <v>188</v>
      </c>
    </row>
    <row r="37" spans="1:8" s="35" customFormat="1" ht="32.700000000000003" customHeight="1" x14ac:dyDescent="0.3">
      <c r="A37" s="27" t="str">
        <f t="shared" si="0"/>
        <v xml:space="preserve">RELAZIONI ISTITUZIONALI </v>
      </c>
      <c r="B37" s="27" t="s">
        <v>253</v>
      </c>
      <c r="C37" s="27" t="s">
        <v>254</v>
      </c>
      <c r="D37" s="27" t="s">
        <v>255</v>
      </c>
      <c r="E37" s="27" t="s">
        <v>60</v>
      </c>
      <c r="F37" s="27" t="s">
        <v>256</v>
      </c>
      <c r="G37" s="27" t="s">
        <v>187</v>
      </c>
      <c r="H37" s="27" t="s">
        <v>188</v>
      </c>
    </row>
    <row r="38" spans="1:8" s="35" customFormat="1" ht="32.700000000000003" customHeight="1" x14ac:dyDescent="0.3">
      <c r="A38" s="27" t="str">
        <f t="shared" si="0"/>
        <v>RELAZIONI ISTITUZIONALI INTERNAZIONALI</v>
      </c>
      <c r="B38" s="27" t="s">
        <v>257</v>
      </c>
      <c r="C38" s="27" t="s">
        <v>258</v>
      </c>
      <c r="D38" s="27" t="s">
        <v>259</v>
      </c>
      <c r="E38" s="27" t="s">
        <v>260</v>
      </c>
      <c r="F38" s="27" t="s">
        <v>261</v>
      </c>
      <c r="G38" s="27" t="s">
        <v>187</v>
      </c>
      <c r="H38" s="27" t="s">
        <v>188</v>
      </c>
    </row>
    <row r="39" spans="1:8" s="60" customFormat="1" ht="32.700000000000003" customHeight="1" x14ac:dyDescent="0.3">
      <c r="A39" s="27" t="str">
        <f t="shared" si="0"/>
        <v>RELAZIONI ISTITUZIONALI INTERNAZIONALI</v>
      </c>
      <c r="B39" s="27" t="s">
        <v>257</v>
      </c>
      <c r="C39" s="27" t="s">
        <v>262</v>
      </c>
      <c r="D39" s="27" t="s">
        <v>263</v>
      </c>
      <c r="E39" s="27" t="s">
        <v>264</v>
      </c>
      <c r="F39" s="27" t="s">
        <v>188</v>
      </c>
      <c r="G39" s="27" t="s">
        <v>187</v>
      </c>
      <c r="H39" s="27" t="s">
        <v>188</v>
      </c>
    </row>
    <row r="40" spans="1:8" s="41" customFormat="1" ht="32.700000000000003" customHeight="1" x14ac:dyDescent="0.3">
      <c r="A40" s="27" t="str">
        <f t="shared" si="0"/>
        <v>RELAZIONI ISTITUZIONALI INTERNAZIONALI</v>
      </c>
      <c r="B40" s="27" t="s">
        <v>257</v>
      </c>
      <c r="C40" s="27" t="s">
        <v>265</v>
      </c>
      <c r="D40" s="27" t="s">
        <v>266</v>
      </c>
      <c r="E40" s="27" t="s">
        <v>264</v>
      </c>
      <c r="F40" s="27" t="s">
        <v>188</v>
      </c>
      <c r="G40" s="27" t="s">
        <v>187</v>
      </c>
      <c r="H40" s="27" t="s">
        <v>188</v>
      </c>
    </row>
    <row r="41" spans="1:8" s="41" customFormat="1" ht="32.700000000000003" customHeight="1" x14ac:dyDescent="0.3">
      <c r="A41" s="27" t="str">
        <f t="shared" si="0"/>
        <v>RELAZIONI ISTITUZIONALI INTERNAZIONALI</v>
      </c>
      <c r="B41" s="27" t="s">
        <v>257</v>
      </c>
      <c r="C41" s="27" t="s">
        <v>267</v>
      </c>
      <c r="D41" s="27" t="s">
        <v>268</v>
      </c>
      <c r="E41" s="27" t="s">
        <v>269</v>
      </c>
      <c r="F41" s="27" t="s">
        <v>270</v>
      </c>
      <c r="G41" s="27" t="s">
        <v>187</v>
      </c>
      <c r="H41" s="27" t="s">
        <v>188</v>
      </c>
    </row>
    <row r="42" spans="1:8" s="41" customFormat="1" ht="40.200000000000003" customHeight="1" x14ac:dyDescent="0.3">
      <c r="A42" s="27" t="str">
        <f t="shared" si="0"/>
        <v>RELAZIONI ISTITUZIONALI INTERNAZIONALI</v>
      </c>
      <c r="B42" s="27" t="s">
        <v>257</v>
      </c>
      <c r="C42" s="27" t="s">
        <v>271</v>
      </c>
      <c r="D42" s="27" t="s">
        <v>272</v>
      </c>
      <c r="E42" s="27" t="s">
        <v>269</v>
      </c>
      <c r="F42" s="27" t="s">
        <v>273</v>
      </c>
      <c r="G42" s="27" t="s">
        <v>187</v>
      </c>
      <c r="H42" s="27" t="s">
        <v>188</v>
      </c>
    </row>
    <row r="43" spans="1:8" s="41" customFormat="1" ht="52.2" customHeight="1" x14ac:dyDescent="0.3">
      <c r="A43" s="27" t="str">
        <f t="shared" si="0"/>
        <v>RELAZIONI ISTITUZIONALI INTERNAZIONALI</v>
      </c>
      <c r="B43" s="27" t="s">
        <v>257</v>
      </c>
      <c r="C43" s="27" t="s">
        <v>254</v>
      </c>
      <c r="D43" s="27" t="s">
        <v>274</v>
      </c>
      <c r="E43" s="27" t="s">
        <v>60</v>
      </c>
      <c r="F43" s="27" t="s">
        <v>256</v>
      </c>
      <c r="G43" s="27" t="s">
        <v>187</v>
      </c>
      <c r="H43" s="27" t="s">
        <v>188</v>
      </c>
    </row>
    <row r="44" spans="1:8" s="41" customFormat="1" ht="32.700000000000003" customHeight="1" x14ac:dyDescent="0.3">
      <c r="A44" s="27" t="str">
        <f t="shared" si="0"/>
        <v>SEGRETERIE PRESIDENZA E VICEPRESIDENZA/DIREZIONE</v>
      </c>
      <c r="B44" s="53" t="s">
        <v>275</v>
      </c>
      <c r="C44" s="53" t="s">
        <v>276</v>
      </c>
      <c r="D44" s="27" t="s">
        <v>277</v>
      </c>
      <c r="E44" s="27" t="s">
        <v>278</v>
      </c>
      <c r="F44" s="27" t="s">
        <v>279</v>
      </c>
      <c r="G44" s="27" t="s">
        <v>187</v>
      </c>
      <c r="H44" s="27" t="s">
        <v>188</v>
      </c>
    </row>
    <row r="45" spans="1:8" s="41" customFormat="1" ht="32.700000000000003" customHeight="1" x14ac:dyDescent="0.3">
      <c r="A45" s="27" t="str">
        <f t="shared" si="0"/>
        <v>SEGRETERIE PRESIDENZA E VICEPRESIDENZA/DIREZIONE</v>
      </c>
      <c r="B45" s="53" t="s">
        <v>275</v>
      </c>
      <c r="C45" s="27" t="s">
        <v>816</v>
      </c>
      <c r="D45" s="27" t="s">
        <v>277</v>
      </c>
      <c r="E45" s="27" t="s">
        <v>280</v>
      </c>
      <c r="F45" s="27" t="s">
        <v>279</v>
      </c>
      <c r="G45" s="27" t="s">
        <v>187</v>
      </c>
      <c r="H45" s="27" t="s">
        <v>188</v>
      </c>
    </row>
    <row r="46" spans="1:8" s="41" customFormat="1" ht="32.700000000000003" customHeight="1" x14ac:dyDescent="0.3">
      <c r="A46" s="27" t="str">
        <f t="shared" si="0"/>
        <v>SERVIZI AGLI ORDINI</v>
      </c>
      <c r="B46" s="27" t="s">
        <v>281</v>
      </c>
      <c r="C46" s="27" t="s">
        <v>282</v>
      </c>
      <c r="D46" s="27" t="s">
        <v>283</v>
      </c>
      <c r="E46" s="27" t="s">
        <v>284</v>
      </c>
      <c r="F46" s="27" t="s">
        <v>256</v>
      </c>
      <c r="G46" s="27" t="s">
        <v>240</v>
      </c>
      <c r="H46" s="27" t="s">
        <v>188</v>
      </c>
    </row>
    <row r="47" spans="1:8" s="41" customFormat="1" ht="32.700000000000003" customHeight="1" x14ac:dyDescent="0.3">
      <c r="A47" s="27" t="str">
        <f t="shared" si="0"/>
        <v>SERVIZI AGLI ORDINI</v>
      </c>
      <c r="B47" s="27" t="s">
        <v>281</v>
      </c>
      <c r="C47" s="27" t="s">
        <v>282</v>
      </c>
      <c r="D47" s="27" t="s">
        <v>285</v>
      </c>
      <c r="E47" s="27" t="s">
        <v>60</v>
      </c>
      <c r="F47" s="27" t="s">
        <v>256</v>
      </c>
      <c r="G47" s="27" t="s">
        <v>187</v>
      </c>
      <c r="H47" s="27" t="s">
        <v>188</v>
      </c>
    </row>
    <row r="48" spans="1:8" s="41" customFormat="1" ht="54.6" customHeight="1" x14ac:dyDescent="0.3">
      <c r="A48" s="27" t="str">
        <f t="shared" si="0"/>
        <v>SERVIZI AGLI ORDINI</v>
      </c>
      <c r="B48" s="27" t="s">
        <v>281</v>
      </c>
      <c r="C48" s="27" t="s">
        <v>286</v>
      </c>
      <c r="D48" s="27" t="s">
        <v>287</v>
      </c>
      <c r="E48" s="27" t="s">
        <v>60</v>
      </c>
      <c r="F48" s="27" t="s">
        <v>256</v>
      </c>
      <c r="G48" s="27" t="s">
        <v>187</v>
      </c>
      <c r="H48" s="27" t="s">
        <v>188</v>
      </c>
    </row>
    <row r="49" spans="1:8" s="41" customFormat="1" ht="61.2" customHeight="1" x14ac:dyDescent="0.3">
      <c r="A49" s="27" t="str">
        <f t="shared" si="0"/>
        <v>SERVIZI AGLI ORDINI</v>
      </c>
      <c r="B49" s="27" t="s">
        <v>281</v>
      </c>
      <c r="C49" s="27" t="s">
        <v>288</v>
      </c>
      <c r="D49" s="27" t="s">
        <v>289</v>
      </c>
      <c r="E49" s="27" t="s">
        <v>60</v>
      </c>
      <c r="F49" s="27" t="s">
        <v>256</v>
      </c>
      <c r="G49" s="27" t="s">
        <v>187</v>
      </c>
      <c r="H49" s="27" t="s">
        <v>188</v>
      </c>
    </row>
    <row r="50" spans="1:8" s="41" customFormat="1" ht="41.7" customHeight="1" x14ac:dyDescent="0.3">
      <c r="A50" s="27" t="str">
        <f t="shared" si="0"/>
        <v>SERVIZI AGLI ORDINI</v>
      </c>
      <c r="B50" s="27" t="s">
        <v>281</v>
      </c>
      <c r="C50" s="27" t="s">
        <v>282</v>
      </c>
      <c r="D50" s="27" t="s">
        <v>285</v>
      </c>
      <c r="E50" s="27" t="s">
        <v>61</v>
      </c>
      <c r="F50" s="27" t="s">
        <v>256</v>
      </c>
      <c r="G50" s="27" t="s">
        <v>240</v>
      </c>
      <c r="H50" s="27" t="s">
        <v>188</v>
      </c>
    </row>
    <row r="51" spans="1:8" s="41" customFormat="1" ht="32.700000000000003" customHeight="1" x14ac:dyDescent="0.3">
      <c r="A51" s="27" t="str">
        <f t="shared" si="0"/>
        <v>SUPPORTO AL CONSIGLIO NAZIONALE</v>
      </c>
      <c r="B51" s="27" t="s">
        <v>290</v>
      </c>
      <c r="C51" s="27" t="s">
        <v>291</v>
      </c>
      <c r="D51" s="27" t="s">
        <v>292</v>
      </c>
      <c r="E51" s="27" t="s">
        <v>293</v>
      </c>
      <c r="F51" s="27" t="s">
        <v>188</v>
      </c>
      <c r="G51" s="27" t="s">
        <v>187</v>
      </c>
      <c r="H51" s="27" t="s">
        <v>188</v>
      </c>
    </row>
    <row r="52" spans="1:8" s="41" customFormat="1" ht="32.700000000000003" customHeight="1" x14ac:dyDescent="0.3">
      <c r="A52" s="27" t="str">
        <f t="shared" si="0"/>
        <v>VIGILANZA ORDINI (ART. 12, CO. 1 LETTE. E)</v>
      </c>
      <c r="B52" s="27" t="s">
        <v>62</v>
      </c>
      <c r="C52" s="27" t="s">
        <v>294</v>
      </c>
      <c r="D52" s="27" t="s">
        <v>295</v>
      </c>
      <c r="E52" s="27" t="s">
        <v>60</v>
      </c>
      <c r="F52" s="27" t="s">
        <v>256</v>
      </c>
      <c r="G52" s="27" t="s">
        <v>187</v>
      </c>
      <c r="H52" s="27" t="s">
        <v>188</v>
      </c>
    </row>
    <row r="53" spans="1:8" s="41" customFormat="1" ht="32.700000000000003" customHeight="1" x14ac:dyDescent="0.3">
      <c r="A53" s="27" t="str">
        <f t="shared" si="0"/>
        <v>ANTICORRUZIONE</v>
      </c>
      <c r="B53" s="58" t="s">
        <v>135</v>
      </c>
      <c r="C53" s="54" t="s">
        <v>136</v>
      </c>
      <c r="D53" s="54" t="s">
        <v>137</v>
      </c>
      <c r="E53" s="54" t="s">
        <v>296</v>
      </c>
      <c r="F53" s="54" t="s">
        <v>138</v>
      </c>
      <c r="G53" s="54" t="s">
        <v>299</v>
      </c>
      <c r="H53" s="27" t="s">
        <v>188</v>
      </c>
    </row>
    <row r="54" spans="1:8" s="41" customFormat="1" ht="32.700000000000003" customHeight="1" x14ac:dyDescent="0.3">
      <c r="A54" s="27" t="str">
        <f t="shared" si="0"/>
        <v>FORMAZIONE PROFESSIONALE CONTINUA</v>
      </c>
      <c r="B54" s="27" t="s">
        <v>56</v>
      </c>
      <c r="C54" s="27" t="s">
        <v>300</v>
      </c>
      <c r="D54" s="27" t="s">
        <v>301</v>
      </c>
      <c r="E54" s="27" t="s">
        <v>57</v>
      </c>
      <c r="F54" s="27" t="s">
        <v>188</v>
      </c>
      <c r="G54" s="27" t="s">
        <v>187</v>
      </c>
      <c r="H54" s="27" t="s">
        <v>188</v>
      </c>
    </row>
    <row r="55" spans="1:8" s="41" customFormat="1" ht="32.700000000000003" customHeight="1" x14ac:dyDescent="0.3">
      <c r="A55" s="27" t="str">
        <f t="shared" si="0"/>
        <v xml:space="preserve">ATTI ORGANIZZATIVI, DI PIANIFICAZIONE E PROGRAMMAZIONE </v>
      </c>
      <c r="B55" s="54" t="s">
        <v>32</v>
      </c>
      <c r="C55" s="54" t="s">
        <v>156</v>
      </c>
      <c r="D55" s="54" t="s">
        <v>302</v>
      </c>
      <c r="E55" s="54" t="s">
        <v>303</v>
      </c>
      <c r="F55" s="54" t="s">
        <v>33</v>
      </c>
      <c r="G55" s="54" t="s">
        <v>304</v>
      </c>
      <c r="H55" s="27" t="s">
        <v>188</v>
      </c>
    </row>
    <row r="56" spans="1:8" s="41" customFormat="1" ht="32.700000000000003" customHeight="1" x14ac:dyDescent="0.3">
      <c r="A56" s="27" t="str">
        <f t="shared" si="0"/>
        <v xml:space="preserve">ATTI ORGANIZZATIVI, DI PIANIFICAZIONE E PROGRAMMAZIONE </v>
      </c>
      <c r="B56" s="55" t="s">
        <v>32</v>
      </c>
      <c r="C56" s="54" t="s">
        <v>305</v>
      </c>
      <c r="D56" s="55" t="s">
        <v>306</v>
      </c>
      <c r="E56" s="54" t="s">
        <v>54</v>
      </c>
      <c r="F56" s="54" t="s">
        <v>84</v>
      </c>
      <c r="G56" s="54" t="s">
        <v>304</v>
      </c>
      <c r="H56" s="27" t="s">
        <v>188</v>
      </c>
    </row>
    <row r="57" spans="1:8" s="41" customFormat="1" ht="32.700000000000003" customHeight="1" x14ac:dyDescent="0.3">
      <c r="A57" s="27" t="str">
        <f t="shared" si="0"/>
        <v>CONTROLLO ANALOGO</v>
      </c>
      <c r="B57" s="54" t="s">
        <v>55</v>
      </c>
      <c r="C57" s="54" t="s">
        <v>307</v>
      </c>
      <c r="D57" s="54" t="s">
        <v>308</v>
      </c>
      <c r="E57" s="54" t="s">
        <v>218</v>
      </c>
      <c r="F57" s="54" t="s">
        <v>309</v>
      </c>
      <c r="G57" s="54" t="s">
        <v>311</v>
      </c>
      <c r="H57" s="27" t="s">
        <v>188</v>
      </c>
    </row>
    <row r="58" spans="1:8" ht="32.700000000000003" customHeight="1" x14ac:dyDescent="0.3">
      <c r="A58" s="27" t="str">
        <f t="shared" si="0"/>
        <v>CONTROLLO ANALOGO</v>
      </c>
      <c r="B58" s="58" t="s">
        <v>55</v>
      </c>
      <c r="C58" s="54" t="s">
        <v>89</v>
      </c>
      <c r="D58" s="55" t="s">
        <v>93</v>
      </c>
      <c r="E58" s="54" t="s">
        <v>54</v>
      </c>
      <c r="F58" s="54" t="s">
        <v>94</v>
      </c>
      <c r="G58" s="54" t="s">
        <v>95</v>
      </c>
      <c r="H58" s="27" t="s">
        <v>188</v>
      </c>
    </row>
    <row r="59" spans="1:8" ht="32.700000000000003" customHeight="1" x14ac:dyDescent="0.3">
      <c r="A59" s="27" t="str">
        <f t="shared" si="0"/>
        <v>ANTICORRUZIONE</v>
      </c>
      <c r="B59" s="58" t="s">
        <v>135</v>
      </c>
      <c r="C59" s="54" t="s">
        <v>136</v>
      </c>
      <c r="D59" s="54" t="s">
        <v>139</v>
      </c>
      <c r="E59" s="54" t="s">
        <v>296</v>
      </c>
      <c r="F59" s="54" t="s">
        <v>140</v>
      </c>
      <c r="G59" s="54" t="s">
        <v>312</v>
      </c>
      <c r="H59" s="27" t="s">
        <v>188</v>
      </c>
    </row>
    <row r="60" spans="1:8" ht="32.700000000000003" customHeight="1" x14ac:dyDescent="0.3">
      <c r="A60" s="27" t="str">
        <f t="shared" si="0"/>
        <v>FORMAZIONE PROFESSIONALE CONTINUA</v>
      </c>
      <c r="B60" s="54" t="s">
        <v>56</v>
      </c>
      <c r="C60" s="54" t="s">
        <v>99</v>
      </c>
      <c r="D60" s="54" t="s">
        <v>313</v>
      </c>
      <c r="E60" s="54" t="s">
        <v>57</v>
      </c>
      <c r="F60" s="54" t="s">
        <v>314</v>
      </c>
      <c r="G60" s="54" t="s">
        <v>315</v>
      </c>
      <c r="H60" s="27" t="s">
        <v>188</v>
      </c>
    </row>
    <row r="61" spans="1:8" ht="32.700000000000003" customHeight="1" x14ac:dyDescent="0.3">
      <c r="A61" s="27" t="str">
        <f t="shared" si="0"/>
        <v>AFFARI LEGALI E CONTENZIOSO</v>
      </c>
      <c r="B61" s="54" t="s">
        <v>52</v>
      </c>
      <c r="C61" s="54" t="s">
        <v>316</v>
      </c>
      <c r="D61" s="54" t="s">
        <v>317</v>
      </c>
      <c r="E61" s="54" t="s">
        <v>154</v>
      </c>
      <c r="F61" s="54" t="s">
        <v>79</v>
      </c>
      <c r="G61" s="54" t="s">
        <v>318</v>
      </c>
      <c r="H61" s="27" t="s">
        <v>188</v>
      </c>
    </row>
    <row r="62" spans="1:8" ht="32.700000000000003" customHeight="1" x14ac:dyDescent="0.3">
      <c r="A62" s="27" t="str">
        <f t="shared" si="0"/>
        <v>CONTROLLO ANALOGO</v>
      </c>
      <c r="B62" s="54" t="s">
        <v>55</v>
      </c>
      <c r="C62" s="54" t="s">
        <v>320</v>
      </c>
      <c r="D62" s="54" t="s">
        <v>321</v>
      </c>
      <c r="E62" s="54" t="s">
        <v>54</v>
      </c>
      <c r="F62" s="54" t="s">
        <v>322</v>
      </c>
      <c r="G62" s="54" t="s">
        <v>323</v>
      </c>
      <c r="H62" s="27" t="s">
        <v>188</v>
      </c>
    </row>
    <row r="63" spans="1:8" ht="65.7" customHeight="1" x14ac:dyDescent="0.3">
      <c r="A63" s="27" t="str">
        <f t="shared" si="0"/>
        <v>CONTROLLO ANALOGO</v>
      </c>
      <c r="B63" s="58" t="s">
        <v>55</v>
      </c>
      <c r="C63" s="54" t="s">
        <v>88</v>
      </c>
      <c r="D63" s="55" t="s">
        <v>324</v>
      </c>
      <c r="E63" s="54" t="s">
        <v>54</v>
      </c>
      <c r="F63" s="54" t="s">
        <v>325</v>
      </c>
      <c r="G63" s="54" t="s">
        <v>326</v>
      </c>
      <c r="H63" s="27" t="s">
        <v>188</v>
      </c>
    </row>
    <row r="64" spans="1:8" ht="39" customHeight="1" x14ac:dyDescent="0.3">
      <c r="A64" s="27" t="str">
        <f t="shared" si="0"/>
        <v>SISTEMI INFORMATIVI</v>
      </c>
      <c r="B64" s="54" t="s">
        <v>142</v>
      </c>
      <c r="C64" s="54" t="s">
        <v>327</v>
      </c>
      <c r="D64" s="54" t="s">
        <v>328</v>
      </c>
      <c r="E64" s="54" t="s">
        <v>329</v>
      </c>
      <c r="F64" s="54" t="s">
        <v>330</v>
      </c>
      <c r="G64" s="54" t="s">
        <v>331</v>
      </c>
      <c r="H64" s="27" t="s">
        <v>188</v>
      </c>
    </row>
    <row r="65" spans="1:8" ht="87" customHeight="1" x14ac:dyDescent="0.3">
      <c r="A65" s="27" t="str">
        <f t="shared" si="0"/>
        <v>FORMAZIONE PROFESSIONALE CONTINUA</v>
      </c>
      <c r="B65" s="54" t="s">
        <v>56</v>
      </c>
      <c r="C65" s="54" t="s">
        <v>332</v>
      </c>
      <c r="D65" s="54" t="s">
        <v>333</v>
      </c>
      <c r="E65" s="54" t="s">
        <v>57</v>
      </c>
      <c r="F65" s="54" t="s">
        <v>334</v>
      </c>
      <c r="G65" s="54" t="s">
        <v>315</v>
      </c>
      <c r="H65" s="27" t="s">
        <v>188</v>
      </c>
    </row>
    <row r="66" spans="1:8" ht="32.700000000000003" customHeight="1" x14ac:dyDescent="0.3">
      <c r="A66" s="27" t="str">
        <f t="shared" si="0"/>
        <v>RELAZIONI ISTITUZIONALI INTERNAZIONALI</v>
      </c>
      <c r="B66" s="54" t="s">
        <v>257</v>
      </c>
      <c r="C66" s="54" t="s">
        <v>335</v>
      </c>
      <c r="D66" s="54" t="s">
        <v>336</v>
      </c>
      <c r="E66" s="54" t="s">
        <v>337</v>
      </c>
      <c r="F66" s="54" t="s">
        <v>338</v>
      </c>
      <c r="G66" s="54" t="s">
        <v>339</v>
      </c>
      <c r="H66" s="27" t="s">
        <v>188</v>
      </c>
    </row>
    <row r="67" spans="1:8" ht="32.700000000000003" customHeight="1" x14ac:dyDescent="0.3">
      <c r="A67" s="27" t="str">
        <f t="shared" ref="A67:A130" si="1">B67</f>
        <v>AFFARI LEGALI E CONTENZIOSO</v>
      </c>
      <c r="B67" s="58" t="s">
        <v>52</v>
      </c>
      <c r="C67" s="54" t="s">
        <v>340</v>
      </c>
      <c r="D67" s="54" t="s">
        <v>341</v>
      </c>
      <c r="E67" s="54" t="s">
        <v>195</v>
      </c>
      <c r="F67" s="54" t="s">
        <v>342</v>
      </c>
      <c r="G67" s="54" t="s">
        <v>343</v>
      </c>
      <c r="H67" s="27" t="s">
        <v>188</v>
      </c>
    </row>
    <row r="68" spans="1:8" ht="32.700000000000003" customHeight="1" x14ac:dyDescent="0.3">
      <c r="A68" s="27" t="str">
        <f t="shared" si="1"/>
        <v xml:space="preserve">PROVVEDIMENTI AMPLIATIVI DELLA SFERA GIURIDICA DEI DESTINATARI PRIVI DI EFFETTO ECONOMICO DIRETTO ED IMMEDIATO PER IL DESTINATARIO  </v>
      </c>
      <c r="B68" s="54" t="s">
        <v>59</v>
      </c>
      <c r="C68" s="54" t="s">
        <v>344</v>
      </c>
      <c r="D68" s="54" t="s">
        <v>345</v>
      </c>
      <c r="E68" s="54" t="s">
        <v>337</v>
      </c>
      <c r="F68" s="54" t="s">
        <v>346</v>
      </c>
      <c r="G68" s="54" t="s">
        <v>347</v>
      </c>
      <c r="H68" s="27" t="s">
        <v>188</v>
      </c>
    </row>
    <row r="69" spans="1:8" ht="32.700000000000003" customHeight="1" x14ac:dyDescent="0.3">
      <c r="A69" s="27" t="str">
        <f t="shared" si="1"/>
        <v>INFORMAZIONE/COMUNICAZIONE ESTERNA</v>
      </c>
      <c r="B69" s="54" t="s">
        <v>348</v>
      </c>
      <c r="C69" s="54" t="s">
        <v>349</v>
      </c>
      <c r="D69" s="54" t="s">
        <v>350</v>
      </c>
      <c r="E69" s="54" t="s">
        <v>351</v>
      </c>
      <c r="F69" s="54" t="s">
        <v>352</v>
      </c>
      <c r="G69" s="62" t="s">
        <v>353</v>
      </c>
      <c r="H69" s="27" t="s">
        <v>188</v>
      </c>
    </row>
    <row r="70" spans="1:8" ht="32.700000000000003" customHeight="1" x14ac:dyDescent="0.3">
      <c r="A70" s="27" t="str">
        <f t="shared" si="1"/>
        <v>INFORMAZIONE/COMUNICAZIONE ESTERNA</v>
      </c>
      <c r="B70" s="54" t="s">
        <v>348</v>
      </c>
      <c r="C70" s="54" t="s">
        <v>354</v>
      </c>
      <c r="D70" s="54" t="s">
        <v>355</v>
      </c>
      <c r="E70" s="54" t="s">
        <v>351</v>
      </c>
      <c r="F70" s="54" t="s">
        <v>356</v>
      </c>
      <c r="G70" s="62" t="s">
        <v>353</v>
      </c>
      <c r="H70" s="27" t="s">
        <v>188</v>
      </c>
    </row>
    <row r="71" spans="1:8" s="41" customFormat="1" ht="32.700000000000003" customHeight="1" x14ac:dyDescent="0.3">
      <c r="A71" s="27" t="str">
        <f t="shared" si="1"/>
        <v>INFORMAZIONE/COMUNICAZIONE ESTERNA</v>
      </c>
      <c r="B71" s="54" t="s">
        <v>348</v>
      </c>
      <c r="C71" s="54" t="s">
        <v>354</v>
      </c>
      <c r="D71" s="54" t="s">
        <v>350</v>
      </c>
      <c r="E71" s="54" t="s">
        <v>351</v>
      </c>
      <c r="F71" s="63" t="s">
        <v>817</v>
      </c>
      <c r="G71" s="62" t="s">
        <v>357</v>
      </c>
      <c r="H71" s="27" t="s">
        <v>188</v>
      </c>
    </row>
    <row r="72" spans="1:8" s="41" customFormat="1" ht="32.700000000000003" customHeight="1" x14ac:dyDescent="0.3">
      <c r="A72" s="27" t="str">
        <f t="shared" si="1"/>
        <v>GESTIONE SEDUTE DEL CONSIGLIO NAZIONALE</v>
      </c>
      <c r="B72" s="54" t="s">
        <v>228</v>
      </c>
      <c r="C72" s="54" t="s">
        <v>358</v>
      </c>
      <c r="D72" s="54" t="s">
        <v>359</v>
      </c>
      <c r="E72" s="54" t="s">
        <v>231</v>
      </c>
      <c r="F72" s="54" t="s">
        <v>360</v>
      </c>
      <c r="G72" s="54" t="s">
        <v>363</v>
      </c>
      <c r="H72" s="27" t="s">
        <v>188</v>
      </c>
    </row>
    <row r="73" spans="1:8" s="41" customFormat="1" ht="32.700000000000003" customHeight="1" x14ac:dyDescent="0.3">
      <c r="A73" s="27" t="str">
        <f t="shared" si="1"/>
        <v>COMMISSIONI E GRUPPI DI LAVORO</v>
      </c>
      <c r="B73" s="54" t="s">
        <v>207</v>
      </c>
      <c r="C73" s="54" t="s">
        <v>364</v>
      </c>
      <c r="D73" s="54" t="s">
        <v>365</v>
      </c>
      <c r="E73" s="54" t="s">
        <v>366</v>
      </c>
      <c r="F73" s="54" t="s">
        <v>367</v>
      </c>
      <c r="G73" s="54" t="s">
        <v>368</v>
      </c>
      <c r="H73" s="27" t="s">
        <v>188</v>
      </c>
    </row>
    <row r="74" spans="1:8" s="41" customFormat="1" ht="32.700000000000003" customHeight="1" x14ac:dyDescent="0.3">
      <c r="A74" s="27" t="str">
        <f t="shared" si="1"/>
        <v>PROVVEDIMENTI AMPLIATIVI DELLA SFERA GIURIDICA DEI DESTINATARI CON EFFETTO ECONOMICO DIRETTO ED IMMEDIATO PER IL DESTINATARIO</v>
      </c>
      <c r="B74" s="58" t="s">
        <v>117</v>
      </c>
      <c r="C74" s="54" t="s">
        <v>369</v>
      </c>
      <c r="D74" s="54" t="s">
        <v>370</v>
      </c>
      <c r="E74" s="54" t="s">
        <v>57</v>
      </c>
      <c r="F74" s="54" t="s">
        <v>371</v>
      </c>
      <c r="G74" s="54" t="s">
        <v>372</v>
      </c>
      <c r="H74" s="27" t="s">
        <v>188</v>
      </c>
    </row>
    <row r="75" spans="1:8" s="41" customFormat="1" ht="32.700000000000003" customHeight="1" x14ac:dyDescent="0.3">
      <c r="A75" s="27" t="str">
        <f t="shared" si="1"/>
        <v>GESTIONE DEL PERSONALE</v>
      </c>
      <c r="B75" s="54" t="s">
        <v>44</v>
      </c>
      <c r="C75" s="54" t="s">
        <v>373</v>
      </c>
      <c r="D75" s="54" t="s">
        <v>374</v>
      </c>
      <c r="E75" s="54" t="s">
        <v>303</v>
      </c>
      <c r="F75" s="54" t="s">
        <v>375</v>
      </c>
      <c r="G75" s="54" t="s">
        <v>376</v>
      </c>
      <c r="H75" s="27" t="s">
        <v>188</v>
      </c>
    </row>
    <row r="76" spans="1:8" s="41" customFormat="1" ht="32.700000000000003" customHeight="1" x14ac:dyDescent="0.3">
      <c r="A76" s="27" t="str">
        <f t="shared" si="1"/>
        <v>RELAZIONI ISTITUZIONALI INTERNAZIONALI</v>
      </c>
      <c r="B76" s="58" t="s">
        <v>257</v>
      </c>
      <c r="C76" s="54" t="s">
        <v>377</v>
      </c>
      <c r="D76" s="54" t="s">
        <v>378</v>
      </c>
      <c r="E76" s="54" t="s">
        <v>379</v>
      </c>
      <c r="F76" s="54" t="s">
        <v>380</v>
      </c>
      <c r="G76" s="54" t="s">
        <v>381</v>
      </c>
      <c r="H76" s="27" t="s">
        <v>188</v>
      </c>
    </row>
    <row r="77" spans="1:8" s="41" customFormat="1" ht="32.700000000000003" customHeight="1" x14ac:dyDescent="0.3">
      <c r="A77" s="27" t="str">
        <f t="shared" si="1"/>
        <v>ANTICORRUZIONE</v>
      </c>
      <c r="B77" s="58" t="s">
        <v>135</v>
      </c>
      <c r="C77" s="54" t="s">
        <v>382</v>
      </c>
      <c r="D77" s="54" t="s">
        <v>383</v>
      </c>
      <c r="E77" s="54" t="s">
        <v>296</v>
      </c>
      <c r="F77" s="54" t="s">
        <v>322</v>
      </c>
      <c r="G77" s="54" t="s">
        <v>240</v>
      </c>
      <c r="H77" s="27" t="s">
        <v>188</v>
      </c>
    </row>
    <row r="78" spans="1:8" s="41" customFormat="1" ht="32.700000000000003" customHeight="1" x14ac:dyDescent="0.3">
      <c r="A78" s="27" t="str">
        <f t="shared" si="1"/>
        <v>TRASPARENZA</v>
      </c>
      <c r="B78" s="58" t="s">
        <v>385</v>
      </c>
      <c r="C78" s="54" t="s">
        <v>386</v>
      </c>
      <c r="D78" s="54" t="s">
        <v>387</v>
      </c>
      <c r="E78" s="54" t="s">
        <v>296</v>
      </c>
      <c r="F78" s="54" t="s">
        <v>322</v>
      </c>
      <c r="G78" s="54" t="s">
        <v>240</v>
      </c>
      <c r="H78" s="27" t="s">
        <v>188</v>
      </c>
    </row>
    <row r="79" spans="1:8" s="41" customFormat="1" ht="32.700000000000003" customHeight="1" x14ac:dyDescent="0.3">
      <c r="A79" s="27" t="str">
        <f t="shared" si="1"/>
        <v>CONTROLLO ANALOGO</v>
      </c>
      <c r="B79" s="58" t="s">
        <v>55</v>
      </c>
      <c r="C79" s="54" t="s">
        <v>89</v>
      </c>
      <c r="D79" s="55" t="s">
        <v>96</v>
      </c>
      <c r="E79" s="54" t="s">
        <v>54</v>
      </c>
      <c r="F79" s="54" t="s">
        <v>97</v>
      </c>
      <c r="G79" s="54" t="s">
        <v>98</v>
      </c>
      <c r="H79" s="27" t="s">
        <v>188</v>
      </c>
    </row>
    <row r="80" spans="1:8" s="41" customFormat="1" ht="32.700000000000003" customHeight="1" x14ac:dyDescent="0.3">
      <c r="A80" s="27" t="str">
        <f t="shared" si="1"/>
        <v>GESTIONE DELLE ENTRATE DELLE SPESE E DEL PATRIMONIO</v>
      </c>
      <c r="B80" s="54" t="s">
        <v>58</v>
      </c>
      <c r="C80" s="54" t="s">
        <v>389</v>
      </c>
      <c r="D80" s="54" t="s">
        <v>390</v>
      </c>
      <c r="E80" s="54" t="s">
        <v>329</v>
      </c>
      <c r="F80" s="54" t="s">
        <v>391</v>
      </c>
      <c r="G80" s="54" t="s">
        <v>392</v>
      </c>
      <c r="H80" s="27" t="s">
        <v>188</v>
      </c>
    </row>
    <row r="81" spans="1:8" s="41" customFormat="1" ht="32.700000000000003" customHeight="1" x14ac:dyDescent="0.3">
      <c r="A81" s="27" t="str">
        <f t="shared" si="1"/>
        <v>SISTEMI INFORMATIVI</v>
      </c>
      <c r="B81" s="54" t="s">
        <v>142</v>
      </c>
      <c r="C81" s="54" t="s">
        <v>393</v>
      </c>
      <c r="D81" s="54" t="s">
        <v>394</v>
      </c>
      <c r="E81" s="54" t="s">
        <v>329</v>
      </c>
      <c r="F81" s="54" t="s">
        <v>395</v>
      </c>
      <c r="G81" s="54" t="s">
        <v>396</v>
      </c>
      <c r="H81" s="27" t="s">
        <v>188</v>
      </c>
    </row>
    <row r="82" spans="1:8" s="41" customFormat="1" ht="40.5" customHeight="1" x14ac:dyDescent="0.3">
      <c r="A82" s="27" t="str">
        <f t="shared" si="1"/>
        <v>CONTRATTI PUBBLICI</v>
      </c>
      <c r="B82" s="54" t="s">
        <v>68</v>
      </c>
      <c r="C82" s="54" t="s">
        <v>397</v>
      </c>
      <c r="D82" s="54" t="s">
        <v>398</v>
      </c>
      <c r="E82" s="54" t="s">
        <v>161</v>
      </c>
      <c r="F82" s="54" t="s">
        <v>91</v>
      </c>
      <c r="G82" s="54" t="s">
        <v>399</v>
      </c>
      <c r="H82" s="27" t="s">
        <v>188</v>
      </c>
    </row>
    <row r="83" spans="1:8" s="41" customFormat="1" ht="45" customHeight="1" x14ac:dyDescent="0.3">
      <c r="A83" s="27" t="str">
        <f t="shared" si="1"/>
        <v>CONTRATTI PUBBLICI</v>
      </c>
      <c r="B83" s="54" t="s">
        <v>68</v>
      </c>
      <c r="C83" s="54" t="s">
        <v>400</v>
      </c>
      <c r="D83" s="54" t="s">
        <v>401</v>
      </c>
      <c r="E83" s="54" t="s">
        <v>161</v>
      </c>
      <c r="F83" s="54" t="s">
        <v>79</v>
      </c>
      <c r="G83" s="54" t="s">
        <v>402</v>
      </c>
      <c r="H83" s="27" t="s">
        <v>188</v>
      </c>
    </row>
    <row r="84" spans="1:8" s="41" customFormat="1" ht="32.700000000000003" customHeight="1" x14ac:dyDescent="0.3">
      <c r="A84" s="27" t="str">
        <f t="shared" si="1"/>
        <v>RELAZIONI ISTITUZIONALI INTERNAZIONALI</v>
      </c>
      <c r="B84" s="54" t="s">
        <v>257</v>
      </c>
      <c r="C84" s="54" t="s">
        <v>403</v>
      </c>
      <c r="D84" s="54" t="s">
        <v>404</v>
      </c>
      <c r="E84" s="54" t="s">
        <v>337</v>
      </c>
      <c r="F84" s="54" t="s">
        <v>405</v>
      </c>
      <c r="G84" s="54" t="s">
        <v>406</v>
      </c>
      <c r="H84" s="27" t="s">
        <v>188</v>
      </c>
    </row>
    <row r="85" spans="1:8" s="41" customFormat="1" ht="32.700000000000003" customHeight="1" x14ac:dyDescent="0.3">
      <c r="A85" s="27" t="str">
        <f t="shared" si="1"/>
        <v>GESTIONE DELLE ENTRATE DELLE SPESE E DEL PATRIMONIO</v>
      </c>
      <c r="B85" s="54" t="s">
        <v>58</v>
      </c>
      <c r="C85" s="54" t="s">
        <v>407</v>
      </c>
      <c r="D85" s="54" t="s">
        <v>408</v>
      </c>
      <c r="E85" s="26" t="s">
        <v>409</v>
      </c>
      <c r="F85" s="54" t="s">
        <v>410</v>
      </c>
      <c r="G85" s="54" t="s">
        <v>411</v>
      </c>
      <c r="H85" s="27" t="s">
        <v>188</v>
      </c>
    </row>
    <row r="86" spans="1:8" s="41" customFormat="1" ht="32.700000000000003" customHeight="1" x14ac:dyDescent="0.3">
      <c r="A86" s="27" t="str">
        <f t="shared" si="1"/>
        <v>GESTIONE DELLE ENTRATE DELLE SPESE E DEL PATRIMONIO</v>
      </c>
      <c r="B86" s="54" t="s">
        <v>58</v>
      </c>
      <c r="C86" s="54" t="s">
        <v>407</v>
      </c>
      <c r="D86" s="54" t="s">
        <v>412</v>
      </c>
      <c r="E86" s="26" t="s">
        <v>409</v>
      </c>
      <c r="F86" s="54" t="s">
        <v>413</v>
      </c>
      <c r="G86" s="54" t="s">
        <v>414</v>
      </c>
      <c r="H86" s="27" t="s">
        <v>188</v>
      </c>
    </row>
    <row r="87" spans="1:8" s="41" customFormat="1" ht="32.700000000000003" customHeight="1" x14ac:dyDescent="0.3">
      <c r="A87" s="27" t="str">
        <f t="shared" si="1"/>
        <v>GESTIONE SEDUTE DEL CONSIGLIO NAZIONALE</v>
      </c>
      <c r="B87" s="54" t="s">
        <v>228</v>
      </c>
      <c r="C87" s="54" t="s">
        <v>415</v>
      </c>
      <c r="D87" s="54" t="s">
        <v>416</v>
      </c>
      <c r="E87" s="54" t="s">
        <v>231</v>
      </c>
      <c r="F87" s="54" t="s">
        <v>417</v>
      </c>
      <c r="G87" s="54" t="s">
        <v>418</v>
      </c>
      <c r="H87" s="27" t="s">
        <v>188</v>
      </c>
    </row>
    <row r="88" spans="1:8" s="41" customFormat="1" ht="32.700000000000003" customHeight="1" x14ac:dyDescent="0.3">
      <c r="A88" s="27" t="str">
        <f t="shared" si="1"/>
        <v>AFFARI LEGALI E CONTENZIOSO</v>
      </c>
      <c r="B88" s="58" t="s">
        <v>52</v>
      </c>
      <c r="C88" s="54" t="s">
        <v>419</v>
      </c>
      <c r="D88" s="54" t="s">
        <v>420</v>
      </c>
      <c r="E88" s="54" t="s">
        <v>195</v>
      </c>
      <c r="F88" s="54" t="s">
        <v>346</v>
      </c>
      <c r="G88" s="54" t="s">
        <v>421</v>
      </c>
      <c r="H88" s="27" t="s">
        <v>188</v>
      </c>
    </row>
    <row r="89" spans="1:8" s="41" customFormat="1" ht="32.700000000000003" customHeight="1" x14ac:dyDescent="0.3">
      <c r="A89" s="27" t="str">
        <f t="shared" si="1"/>
        <v>SERVIZI AGLI ORDINI</v>
      </c>
      <c r="B89" s="54" t="s">
        <v>281</v>
      </c>
      <c r="C89" s="54" t="s">
        <v>282</v>
      </c>
      <c r="D89" s="54" t="s">
        <v>422</v>
      </c>
      <c r="E89" s="54" t="s">
        <v>423</v>
      </c>
      <c r="F89" s="54" t="s">
        <v>424</v>
      </c>
      <c r="G89" s="54" t="s">
        <v>425</v>
      </c>
      <c r="H89" s="27" t="s">
        <v>188</v>
      </c>
    </row>
    <row r="90" spans="1:8" s="41" customFormat="1" ht="32.700000000000003" customHeight="1" x14ac:dyDescent="0.3">
      <c r="A90" s="27" t="str">
        <f t="shared" si="1"/>
        <v>GESTIONE DEL PERSONALE</v>
      </c>
      <c r="B90" s="54" t="s">
        <v>44</v>
      </c>
      <c r="C90" s="54" t="s">
        <v>426</v>
      </c>
      <c r="D90" s="54" t="s">
        <v>427</v>
      </c>
      <c r="E90" s="54" t="s">
        <v>303</v>
      </c>
      <c r="F90" s="54" t="s">
        <v>428</v>
      </c>
      <c r="G90" s="54" t="s">
        <v>429</v>
      </c>
      <c r="H90" s="27" t="s">
        <v>188</v>
      </c>
    </row>
    <row r="91" spans="1:8" s="41" customFormat="1" ht="32.700000000000003" customHeight="1" x14ac:dyDescent="0.3">
      <c r="A91" s="27" t="str">
        <f t="shared" si="1"/>
        <v>ORGANIZZAZIONE EVENTI</v>
      </c>
      <c r="B91" s="54" t="s">
        <v>430</v>
      </c>
      <c r="C91" s="54" t="s">
        <v>431</v>
      </c>
      <c r="D91" s="54" t="s">
        <v>432</v>
      </c>
      <c r="E91" s="54" t="s">
        <v>433</v>
      </c>
      <c r="F91" s="54" t="s">
        <v>434</v>
      </c>
      <c r="G91" s="54" t="s">
        <v>435</v>
      </c>
      <c r="H91" s="27" t="s">
        <v>188</v>
      </c>
    </row>
    <row r="92" spans="1:8" s="41" customFormat="1" ht="32.700000000000003" customHeight="1" x14ac:dyDescent="0.3">
      <c r="A92" s="27" t="str">
        <f t="shared" si="1"/>
        <v>ORGANIZZAZIONE EVENTI</v>
      </c>
      <c r="B92" s="54" t="s">
        <v>430</v>
      </c>
      <c r="C92" s="54" t="s">
        <v>436</v>
      </c>
      <c r="D92" s="54" t="s">
        <v>437</v>
      </c>
      <c r="E92" s="54" t="s">
        <v>433</v>
      </c>
      <c r="F92" s="54" t="s">
        <v>438</v>
      </c>
      <c r="G92" s="54" t="s">
        <v>439</v>
      </c>
      <c r="H92" s="27" t="s">
        <v>188</v>
      </c>
    </row>
    <row r="93" spans="1:8" s="41" customFormat="1" ht="32.700000000000003" customHeight="1" x14ac:dyDescent="0.3">
      <c r="A93" s="27" t="str">
        <f t="shared" si="1"/>
        <v>ORGANIZZAZIONE EVENTI</v>
      </c>
      <c r="B93" s="54" t="s">
        <v>430</v>
      </c>
      <c r="C93" s="54" t="s">
        <v>440</v>
      </c>
      <c r="D93" s="54" t="s">
        <v>441</v>
      </c>
      <c r="E93" s="54" t="s">
        <v>433</v>
      </c>
      <c r="F93" s="54" t="s">
        <v>438</v>
      </c>
      <c r="G93" s="54" t="s">
        <v>439</v>
      </c>
      <c r="H93" s="27" t="s">
        <v>188</v>
      </c>
    </row>
    <row r="94" spans="1:8" s="41" customFormat="1" ht="32.700000000000003" customHeight="1" x14ac:dyDescent="0.3">
      <c r="A94" s="27" t="str">
        <f t="shared" si="1"/>
        <v>ORGANIZZAZIONE EVENTI</v>
      </c>
      <c r="B94" s="54" t="s">
        <v>430</v>
      </c>
      <c r="C94" s="54" t="s">
        <v>442</v>
      </c>
      <c r="D94" s="54" t="s">
        <v>443</v>
      </c>
      <c r="E94" s="54" t="s">
        <v>433</v>
      </c>
      <c r="F94" s="54" t="s">
        <v>444</v>
      </c>
      <c r="G94" s="54" t="s">
        <v>439</v>
      </c>
      <c r="H94" s="27" t="s">
        <v>188</v>
      </c>
    </row>
    <row r="95" spans="1:8" s="41" customFormat="1" ht="32.700000000000003" customHeight="1" x14ac:dyDescent="0.3">
      <c r="A95" s="27" t="str">
        <f t="shared" si="1"/>
        <v>ORGANIZZAZIONE EVENTI</v>
      </c>
      <c r="B95" s="54" t="s">
        <v>430</v>
      </c>
      <c r="C95" s="54" t="s">
        <v>445</v>
      </c>
      <c r="D95" s="54" t="s">
        <v>446</v>
      </c>
      <c r="E95" s="54" t="s">
        <v>433</v>
      </c>
      <c r="F95" s="54" t="s">
        <v>447</v>
      </c>
      <c r="G95" s="54" t="s">
        <v>448</v>
      </c>
      <c r="H95" s="27" t="s">
        <v>188</v>
      </c>
    </row>
    <row r="96" spans="1:8" s="41" customFormat="1" ht="32.700000000000003" customHeight="1" x14ac:dyDescent="0.3">
      <c r="A96" s="27" t="str">
        <f t="shared" si="1"/>
        <v>SISTEMI INFORMATIVI</v>
      </c>
      <c r="B96" s="54" t="s">
        <v>142</v>
      </c>
      <c r="C96" s="54" t="s">
        <v>449</v>
      </c>
      <c r="D96" s="54" t="s">
        <v>450</v>
      </c>
      <c r="E96" s="54" t="s">
        <v>329</v>
      </c>
      <c r="F96" s="54" t="s">
        <v>451</v>
      </c>
      <c r="G96" s="54" t="s">
        <v>452</v>
      </c>
      <c r="H96" s="27" t="s">
        <v>188</v>
      </c>
    </row>
    <row r="97" spans="1:8" s="41" customFormat="1" ht="32.700000000000003" customHeight="1" x14ac:dyDescent="0.3">
      <c r="A97" s="27" t="str">
        <f t="shared" si="1"/>
        <v>CONTRATTI PUBBLICI</v>
      </c>
      <c r="B97" s="54" t="s">
        <v>68</v>
      </c>
      <c r="C97" s="54" t="s">
        <v>453</v>
      </c>
      <c r="D97" s="54" t="s">
        <v>454</v>
      </c>
      <c r="E97" s="54" t="s">
        <v>161</v>
      </c>
      <c r="F97" s="54" t="s">
        <v>79</v>
      </c>
      <c r="G97" s="54" t="s">
        <v>455</v>
      </c>
      <c r="H97" s="27" t="s">
        <v>188</v>
      </c>
    </row>
    <row r="98" spans="1:8" s="41" customFormat="1" ht="32.700000000000003" customHeight="1" x14ac:dyDescent="0.3">
      <c r="A98" s="27" t="str">
        <f t="shared" si="1"/>
        <v>CONTRATTI PUBBLICI</v>
      </c>
      <c r="B98" s="54" t="s">
        <v>68</v>
      </c>
      <c r="C98" s="54" t="s">
        <v>456</v>
      </c>
      <c r="D98" s="54" t="s">
        <v>457</v>
      </c>
      <c r="E98" s="54" t="s">
        <v>161</v>
      </c>
      <c r="F98" s="54" t="s">
        <v>91</v>
      </c>
      <c r="G98" s="54" t="s">
        <v>402</v>
      </c>
      <c r="H98" s="27" t="s">
        <v>188</v>
      </c>
    </row>
    <row r="99" spans="1:8" s="41" customFormat="1" ht="32.700000000000003" customHeight="1" x14ac:dyDescent="0.3">
      <c r="A99" s="27" t="str">
        <f t="shared" si="1"/>
        <v xml:space="preserve">PROVVEDIMENTI AMPLIATIVI DELLA SFERA GIURIDICA DEI DESTINATARI PRIVI DI EFFETTO ECONOMICO DIRETTO ED IMMEDIATO PER IL DESTINATARIO  </v>
      </c>
      <c r="B99" s="54" t="s">
        <v>59</v>
      </c>
      <c r="C99" s="54" t="s">
        <v>458</v>
      </c>
      <c r="D99" s="54" t="s">
        <v>459</v>
      </c>
      <c r="E99" s="54" t="s">
        <v>195</v>
      </c>
      <c r="F99" s="54" t="s">
        <v>346</v>
      </c>
      <c r="G99" s="54" t="s">
        <v>460</v>
      </c>
      <c r="H99" s="27" t="s">
        <v>188</v>
      </c>
    </row>
    <row r="100" spans="1:8" s="41" customFormat="1" ht="32.700000000000003" customHeight="1" x14ac:dyDescent="0.3">
      <c r="A100" s="27" t="str">
        <f t="shared" si="1"/>
        <v>SERVIZI AGLI ORDINI</v>
      </c>
      <c r="B100" s="54" t="s">
        <v>281</v>
      </c>
      <c r="C100" s="54" t="s">
        <v>282</v>
      </c>
      <c r="D100" s="54" t="s">
        <v>461</v>
      </c>
      <c r="E100" s="54" t="s">
        <v>195</v>
      </c>
      <c r="F100" s="54" t="s">
        <v>424</v>
      </c>
      <c r="G100" s="54" t="s">
        <v>134</v>
      </c>
      <c r="H100" s="27" t="s">
        <v>188</v>
      </c>
    </row>
    <row r="101" spans="1:8" s="41" customFormat="1" ht="32.700000000000003" customHeight="1" x14ac:dyDescent="0.3">
      <c r="A101" s="27" t="str">
        <f t="shared" si="1"/>
        <v>VIGILANZA ORDINI (ART. 12, CO. 1 LETTE. E)</v>
      </c>
      <c r="B101" s="54" t="s">
        <v>62</v>
      </c>
      <c r="C101" s="54" t="s">
        <v>127</v>
      </c>
      <c r="D101" s="54" t="s">
        <v>462</v>
      </c>
      <c r="E101" s="54" t="s">
        <v>463</v>
      </c>
      <c r="F101" s="54" t="s">
        <v>464</v>
      </c>
      <c r="G101" s="54" t="s">
        <v>465</v>
      </c>
      <c r="H101" s="27" t="s">
        <v>188</v>
      </c>
    </row>
    <row r="102" spans="1:8" s="41" customFormat="1" ht="32.700000000000003" customHeight="1" x14ac:dyDescent="0.3">
      <c r="A102" s="27" t="str">
        <f t="shared" si="1"/>
        <v>VIGILANZA ORDINI (ART. 12, CO. 1 LETTE. E)</v>
      </c>
      <c r="B102" s="54" t="s">
        <v>62</v>
      </c>
      <c r="C102" s="54" t="s">
        <v>127</v>
      </c>
      <c r="D102" s="54" t="s">
        <v>466</v>
      </c>
      <c r="E102" s="54" t="s">
        <v>463</v>
      </c>
      <c r="F102" s="54" t="s">
        <v>464</v>
      </c>
      <c r="G102" s="54" t="s">
        <v>465</v>
      </c>
      <c r="H102" s="27" t="s">
        <v>188</v>
      </c>
    </row>
    <row r="103" spans="1:8" s="41" customFormat="1" ht="32.700000000000003" customHeight="1" x14ac:dyDescent="0.3">
      <c r="A103" s="27" t="str">
        <f t="shared" si="1"/>
        <v>CONTROLLO ANALOGO</v>
      </c>
      <c r="B103" s="27" t="s">
        <v>55</v>
      </c>
      <c r="C103" s="27" t="s">
        <v>307</v>
      </c>
      <c r="D103" s="27" t="s">
        <v>467</v>
      </c>
      <c r="E103" s="27" t="s">
        <v>231</v>
      </c>
      <c r="F103" s="27" t="s">
        <v>273</v>
      </c>
      <c r="G103" s="27" t="s">
        <v>240</v>
      </c>
      <c r="H103" s="27" t="s">
        <v>188</v>
      </c>
    </row>
    <row r="104" spans="1:8" s="41" customFormat="1" ht="32.700000000000003" customHeight="1" x14ac:dyDescent="0.3">
      <c r="A104" s="27" t="str">
        <f t="shared" si="1"/>
        <v>GESTIONE DELLE ENTRATE DELLE SPESE E DEL PATRIMONIO</v>
      </c>
      <c r="B104" s="54" t="s">
        <v>58</v>
      </c>
      <c r="C104" s="54" t="s">
        <v>468</v>
      </c>
      <c r="D104" s="55" t="s">
        <v>469</v>
      </c>
      <c r="E104" s="54" t="s">
        <v>284</v>
      </c>
      <c r="F104" s="54" t="s">
        <v>470</v>
      </c>
      <c r="G104" s="54" t="s">
        <v>471</v>
      </c>
      <c r="H104" s="27" t="s">
        <v>188</v>
      </c>
    </row>
    <row r="105" spans="1:8" ht="32.700000000000003" customHeight="1" x14ac:dyDescent="0.3">
      <c r="A105" s="27" t="str">
        <f t="shared" si="1"/>
        <v>GESTIONE DEL PERSONALE</v>
      </c>
      <c r="B105" s="54" t="s">
        <v>44</v>
      </c>
      <c r="C105" s="54" t="s">
        <v>472</v>
      </c>
      <c r="D105" s="54" t="s">
        <v>473</v>
      </c>
      <c r="E105" s="54" t="s">
        <v>54</v>
      </c>
      <c r="F105" s="54" t="s">
        <v>474</v>
      </c>
      <c r="G105" s="54" t="s">
        <v>475</v>
      </c>
      <c r="H105" s="27" t="s">
        <v>188</v>
      </c>
    </row>
    <row r="106" spans="1:8" ht="32.700000000000003" customHeight="1" x14ac:dyDescent="0.3">
      <c r="A106" s="27" t="str">
        <f t="shared" si="1"/>
        <v>CONTRATTI PUBBLICI</v>
      </c>
      <c r="B106" s="54" t="s">
        <v>68</v>
      </c>
      <c r="C106" s="54" t="s">
        <v>397</v>
      </c>
      <c r="D106" s="54" t="s">
        <v>476</v>
      </c>
      <c r="E106" s="54" t="s">
        <v>71</v>
      </c>
      <c r="F106" s="54" t="s">
        <v>477</v>
      </c>
      <c r="G106" s="54" t="s">
        <v>76</v>
      </c>
      <c r="H106" s="27" t="s">
        <v>188</v>
      </c>
    </row>
    <row r="107" spans="1:8" ht="32.700000000000003" customHeight="1" x14ac:dyDescent="0.3">
      <c r="A107" s="27" t="str">
        <f t="shared" si="1"/>
        <v>CONTROLLO ANALOGO</v>
      </c>
      <c r="B107" s="54" t="s">
        <v>55</v>
      </c>
      <c r="C107" s="54" t="s">
        <v>320</v>
      </c>
      <c r="D107" s="54" t="s">
        <v>478</v>
      </c>
      <c r="E107" s="54" t="s">
        <v>54</v>
      </c>
      <c r="F107" s="54" t="s">
        <v>356</v>
      </c>
      <c r="G107" s="54" t="s">
        <v>479</v>
      </c>
      <c r="H107" s="27" t="s">
        <v>188</v>
      </c>
    </row>
    <row r="108" spans="1:8" ht="32.700000000000003" customHeight="1" x14ac:dyDescent="0.3">
      <c r="A108" s="27" t="str">
        <f t="shared" si="1"/>
        <v>ATTIVITA' NORMATIVA REGOLAMENTARE</v>
      </c>
      <c r="B108" s="54" t="s">
        <v>53</v>
      </c>
      <c r="C108" s="54" t="s">
        <v>254</v>
      </c>
      <c r="D108" s="54" t="s">
        <v>480</v>
      </c>
      <c r="E108" s="54" t="s">
        <v>463</v>
      </c>
      <c r="F108" s="54" t="s">
        <v>481</v>
      </c>
      <c r="G108" s="54" t="s">
        <v>134</v>
      </c>
      <c r="H108" s="27" t="s">
        <v>188</v>
      </c>
    </row>
    <row r="109" spans="1:8" ht="32.700000000000003" customHeight="1" x14ac:dyDescent="0.3">
      <c r="A109" s="27" t="str">
        <f t="shared" si="1"/>
        <v>COMMISSIONI E GRUPPI DI LAVORO</v>
      </c>
      <c r="B109" s="54" t="s">
        <v>207</v>
      </c>
      <c r="C109" s="54" t="s">
        <v>214</v>
      </c>
      <c r="D109" s="54" t="s">
        <v>482</v>
      </c>
      <c r="E109" s="54" t="s">
        <v>210</v>
      </c>
      <c r="F109" s="54" t="s">
        <v>483</v>
      </c>
      <c r="G109" s="54" t="s">
        <v>484</v>
      </c>
      <c r="H109" s="27" t="s">
        <v>188</v>
      </c>
    </row>
    <row r="110" spans="1:8" ht="32.700000000000003" customHeight="1" x14ac:dyDescent="0.3">
      <c r="A110" s="27" t="str">
        <f t="shared" si="1"/>
        <v>GESTIONE DELLE ENTRATE DELLE SPESE E DEL PATRIMONIO</v>
      </c>
      <c r="B110" s="58" t="s">
        <v>58</v>
      </c>
      <c r="C110" s="54" t="s">
        <v>485</v>
      </c>
      <c r="D110" s="54" t="s">
        <v>486</v>
      </c>
      <c r="E110" s="54" t="s">
        <v>329</v>
      </c>
      <c r="F110" s="54" t="s">
        <v>487</v>
      </c>
      <c r="G110" s="54" t="s">
        <v>488</v>
      </c>
      <c r="H110" s="27" t="s">
        <v>188</v>
      </c>
    </row>
    <row r="111" spans="1:8" ht="32.700000000000003" customHeight="1" x14ac:dyDescent="0.3">
      <c r="A111" s="27" t="str">
        <f t="shared" si="1"/>
        <v>FORMAZIONE PROFESSIONALE CONTINUA</v>
      </c>
      <c r="B111" s="27" t="s">
        <v>56</v>
      </c>
      <c r="C111" s="27" t="s">
        <v>489</v>
      </c>
      <c r="D111" s="27" t="s">
        <v>490</v>
      </c>
      <c r="E111" s="27" t="s">
        <v>57</v>
      </c>
      <c r="F111" s="27" t="s">
        <v>188</v>
      </c>
      <c r="G111" s="27" t="s">
        <v>187</v>
      </c>
      <c r="H111" s="27" t="s">
        <v>188</v>
      </c>
    </row>
    <row r="112" spans="1:8" ht="32.700000000000003" customHeight="1" x14ac:dyDescent="0.3">
      <c r="A112" s="27" t="str">
        <f t="shared" si="1"/>
        <v>RELAZIONI ISTITUZIONALI INTERNAZIONALI</v>
      </c>
      <c r="B112" s="54" t="s">
        <v>257</v>
      </c>
      <c r="C112" s="54" t="s">
        <v>491</v>
      </c>
      <c r="D112" s="54" t="s">
        <v>492</v>
      </c>
      <c r="E112" s="54" t="s">
        <v>337</v>
      </c>
      <c r="F112" s="54" t="s">
        <v>405</v>
      </c>
      <c r="G112" s="54" t="s">
        <v>406</v>
      </c>
      <c r="H112" s="27" t="s">
        <v>188</v>
      </c>
    </row>
    <row r="113" spans="1:8" ht="32.700000000000003" customHeight="1" x14ac:dyDescent="0.3">
      <c r="A113" s="27" t="str">
        <f t="shared" si="1"/>
        <v>GESTIONE DELLE ENTRATE DELLE SPESE E DEL PATRIMONIO</v>
      </c>
      <c r="B113" s="54" t="s">
        <v>58</v>
      </c>
      <c r="C113" s="54" t="s">
        <v>493</v>
      </c>
      <c r="D113" s="54" t="s">
        <v>494</v>
      </c>
      <c r="E113" s="54" t="s">
        <v>463</v>
      </c>
      <c r="F113" s="54" t="s">
        <v>495</v>
      </c>
      <c r="G113" s="54" t="s">
        <v>496</v>
      </c>
      <c r="H113" s="27" t="s">
        <v>188</v>
      </c>
    </row>
    <row r="114" spans="1:8" ht="32.700000000000003" customHeight="1" x14ac:dyDescent="0.3">
      <c r="A114" s="27" t="str">
        <f t="shared" si="1"/>
        <v>GESTIONE DELLE ENTRATE DELLE SPESE E DEL PATRIMONIO</v>
      </c>
      <c r="B114" s="54" t="s">
        <v>58</v>
      </c>
      <c r="C114" s="54" t="s">
        <v>493</v>
      </c>
      <c r="D114" s="54" t="s">
        <v>497</v>
      </c>
      <c r="E114" s="54" t="s">
        <v>463</v>
      </c>
      <c r="F114" s="54" t="s">
        <v>498</v>
      </c>
      <c r="G114" s="54" t="s">
        <v>499</v>
      </c>
      <c r="H114" s="27" t="s">
        <v>188</v>
      </c>
    </row>
    <row r="115" spans="1:8" ht="32.700000000000003" customHeight="1" x14ac:dyDescent="0.3">
      <c r="A115" s="27" t="str">
        <f t="shared" si="1"/>
        <v xml:space="preserve">RELAZIONI ISTITUZIONALI </v>
      </c>
      <c r="B115" s="54" t="s">
        <v>253</v>
      </c>
      <c r="C115" s="54" t="s">
        <v>254</v>
      </c>
      <c r="D115" s="54" t="s">
        <v>500</v>
      </c>
      <c r="E115" s="54" t="s">
        <v>463</v>
      </c>
      <c r="F115" s="54" t="s">
        <v>481</v>
      </c>
      <c r="G115" s="54" t="s">
        <v>134</v>
      </c>
      <c r="H115" s="27" t="s">
        <v>188</v>
      </c>
    </row>
    <row r="116" spans="1:8" ht="32.700000000000003" customHeight="1" x14ac:dyDescent="0.3">
      <c r="A116" s="27" t="str">
        <f t="shared" si="1"/>
        <v>GESTIONE DEI RAPPORTI CON LA PA</v>
      </c>
      <c r="B116" s="54" t="s">
        <v>501</v>
      </c>
      <c r="C116" s="54" t="s">
        <v>502</v>
      </c>
      <c r="D116" s="55" t="s">
        <v>503</v>
      </c>
      <c r="E116" s="54" t="s">
        <v>54</v>
      </c>
      <c r="F116" s="54" t="s">
        <v>504</v>
      </c>
      <c r="G116" s="54" t="s">
        <v>505</v>
      </c>
      <c r="H116" s="27" t="s">
        <v>188</v>
      </c>
    </row>
    <row r="117" spans="1:8" ht="32.700000000000003" customHeight="1" x14ac:dyDescent="0.3">
      <c r="A117" s="27" t="str">
        <f t="shared" si="1"/>
        <v>TRASPARENZA</v>
      </c>
      <c r="B117" s="54" t="s">
        <v>385</v>
      </c>
      <c r="C117" s="54" t="s">
        <v>506</v>
      </c>
      <c r="D117" s="54" t="s">
        <v>507</v>
      </c>
      <c r="E117" s="54" t="s">
        <v>284</v>
      </c>
      <c r="F117" s="54" t="s">
        <v>508</v>
      </c>
      <c r="G117" s="54" t="s">
        <v>43</v>
      </c>
      <c r="H117" s="27" t="s">
        <v>188</v>
      </c>
    </row>
    <row r="118" spans="1:8" ht="32.700000000000003" customHeight="1" x14ac:dyDescent="0.3">
      <c r="A118" s="27" t="str">
        <f t="shared" si="1"/>
        <v>FORMAZIONE PROFESSIONALE CONTINUA</v>
      </c>
      <c r="B118" s="54" t="s">
        <v>56</v>
      </c>
      <c r="C118" s="54" t="s">
        <v>509</v>
      </c>
      <c r="D118" s="54" t="s">
        <v>152</v>
      </c>
      <c r="E118" s="54" t="s">
        <v>57</v>
      </c>
      <c r="F118" s="54" t="s">
        <v>97</v>
      </c>
      <c r="G118" s="54" t="s">
        <v>153</v>
      </c>
      <c r="H118" s="27" t="s">
        <v>188</v>
      </c>
    </row>
    <row r="119" spans="1:8" ht="32.700000000000003" customHeight="1" x14ac:dyDescent="0.3">
      <c r="A119" s="27" t="str">
        <f t="shared" si="1"/>
        <v xml:space="preserve">INCARICHI E NOMINE </v>
      </c>
      <c r="B119" s="58" t="s">
        <v>113</v>
      </c>
      <c r="C119" s="54" t="s">
        <v>511</v>
      </c>
      <c r="D119" s="55" t="s">
        <v>512</v>
      </c>
      <c r="E119" s="54" t="s">
        <v>54</v>
      </c>
      <c r="F119" s="54" t="s">
        <v>72</v>
      </c>
      <c r="G119" s="54" t="s">
        <v>513</v>
      </c>
      <c r="H119" s="27" t="s">
        <v>188</v>
      </c>
    </row>
    <row r="120" spans="1:8" ht="32.700000000000003" customHeight="1" x14ac:dyDescent="0.3">
      <c r="A120" s="27" t="str">
        <f t="shared" si="1"/>
        <v xml:space="preserve">PROVVEDIMENTI AMPLIATIVI DELLA SFERA GIURIDICA DEI DESTINATARI PRIVI DI EFFETTO ECONOMICO DIRETTO ED IMMEDIATO PER IL DESTINATARIO  </v>
      </c>
      <c r="B120" s="58" t="s">
        <v>59</v>
      </c>
      <c r="C120" s="54" t="s">
        <v>514</v>
      </c>
      <c r="D120" s="55" t="s">
        <v>515</v>
      </c>
      <c r="E120" s="54" t="s">
        <v>54</v>
      </c>
      <c r="F120" s="54" t="s">
        <v>516</v>
      </c>
      <c r="G120" s="54" t="s">
        <v>517</v>
      </c>
      <c r="H120" s="27" t="s">
        <v>188</v>
      </c>
    </row>
    <row r="121" spans="1:8" ht="32.700000000000003" customHeight="1" x14ac:dyDescent="0.3">
      <c r="A121" s="27" t="str">
        <f t="shared" si="1"/>
        <v>ORGANIZZAZIONE EVENTI</v>
      </c>
      <c r="B121" s="54" t="s">
        <v>430</v>
      </c>
      <c r="C121" s="54" t="s">
        <v>518</v>
      </c>
      <c r="D121" s="54" t="s">
        <v>519</v>
      </c>
      <c r="E121" s="54" t="s">
        <v>379</v>
      </c>
      <c r="F121" s="54" t="s">
        <v>520</v>
      </c>
      <c r="G121" s="54" t="s">
        <v>521</v>
      </c>
      <c r="H121" s="27" t="s">
        <v>188</v>
      </c>
    </row>
    <row r="122" spans="1:8" ht="32.700000000000003" customHeight="1" x14ac:dyDescent="0.3">
      <c r="A122" s="27" t="str">
        <f t="shared" si="1"/>
        <v>RELAZIONI ISTITUZIONALI INTERNAZIONALI</v>
      </c>
      <c r="B122" s="54" t="s">
        <v>257</v>
      </c>
      <c r="C122" s="54" t="s">
        <v>522</v>
      </c>
      <c r="D122" s="54" t="s">
        <v>523</v>
      </c>
      <c r="E122" s="54" t="s">
        <v>379</v>
      </c>
      <c r="F122" s="54" t="s">
        <v>524</v>
      </c>
      <c r="G122" s="54" t="s">
        <v>525</v>
      </c>
      <c r="H122" s="27" t="s">
        <v>188</v>
      </c>
    </row>
    <row r="123" spans="1:8" ht="32.700000000000003" customHeight="1" x14ac:dyDescent="0.3">
      <c r="A123" s="27" t="str">
        <f t="shared" si="1"/>
        <v>SUPPORTO AL CONSIGLIO NAZIONALE</v>
      </c>
      <c r="B123" s="54" t="s">
        <v>290</v>
      </c>
      <c r="C123" s="54" t="s">
        <v>133</v>
      </c>
      <c r="D123" s="54" t="s">
        <v>526</v>
      </c>
      <c r="E123" s="54" t="s">
        <v>293</v>
      </c>
      <c r="F123" s="54" t="s">
        <v>527</v>
      </c>
      <c r="G123" s="54" t="s">
        <v>528</v>
      </c>
      <c r="H123" s="27" t="s">
        <v>188</v>
      </c>
    </row>
    <row r="124" spans="1:8" ht="32.700000000000003" customHeight="1" x14ac:dyDescent="0.3">
      <c r="A124" s="27" t="str">
        <f t="shared" si="1"/>
        <v>ORGANIZZAZIONE EVENTI</v>
      </c>
      <c r="B124" s="54" t="s">
        <v>430</v>
      </c>
      <c r="C124" s="54" t="s">
        <v>529</v>
      </c>
      <c r="D124" s="54" t="s">
        <v>530</v>
      </c>
      <c r="E124" s="54" t="s">
        <v>433</v>
      </c>
      <c r="F124" s="54" t="s">
        <v>434</v>
      </c>
      <c r="G124" s="54" t="s">
        <v>531</v>
      </c>
      <c r="H124" s="27" t="s">
        <v>188</v>
      </c>
    </row>
    <row r="125" spans="1:8" s="41" customFormat="1" ht="32.700000000000003" customHeight="1" x14ac:dyDescent="0.3">
      <c r="A125" s="27" t="str">
        <f t="shared" si="1"/>
        <v>GESTIONE DEL PERSONALE</v>
      </c>
      <c r="B125" s="54" t="s">
        <v>44</v>
      </c>
      <c r="C125" s="54" t="s">
        <v>532</v>
      </c>
      <c r="D125" s="54" t="s">
        <v>45</v>
      </c>
      <c r="E125" s="54" t="s">
        <v>303</v>
      </c>
      <c r="F125" s="54" t="s">
        <v>46</v>
      </c>
      <c r="G125" s="54" t="s">
        <v>49</v>
      </c>
      <c r="H125" s="27" t="s">
        <v>188</v>
      </c>
    </row>
    <row r="126" spans="1:8" s="41" customFormat="1" ht="32.700000000000003" customHeight="1" x14ac:dyDescent="0.3">
      <c r="A126" s="27" t="str">
        <f t="shared" si="1"/>
        <v>GESTIONE DEL PERSONALE</v>
      </c>
      <c r="B126" s="54" t="s">
        <v>44</v>
      </c>
      <c r="C126" s="54" t="s">
        <v>533</v>
      </c>
      <c r="D126" s="54" t="s">
        <v>534</v>
      </c>
      <c r="E126" s="54" t="s">
        <v>535</v>
      </c>
      <c r="F126" s="54" t="s">
        <v>536</v>
      </c>
      <c r="G126" s="54" t="s">
        <v>537</v>
      </c>
      <c r="H126" s="27" t="s">
        <v>188</v>
      </c>
    </row>
    <row r="127" spans="1:8" s="41" customFormat="1" ht="32.700000000000003" customHeight="1" x14ac:dyDescent="0.3">
      <c r="A127" s="27" t="str">
        <f t="shared" si="1"/>
        <v>GESTIONE DEL PERSONALE</v>
      </c>
      <c r="B127" s="54" t="s">
        <v>44</v>
      </c>
      <c r="C127" s="54" t="s">
        <v>538</v>
      </c>
      <c r="D127" s="54" t="s">
        <v>539</v>
      </c>
      <c r="E127" s="54" t="s">
        <v>535</v>
      </c>
      <c r="F127" s="54" t="s">
        <v>540</v>
      </c>
      <c r="G127" s="54" t="s">
        <v>537</v>
      </c>
      <c r="H127" s="27" t="s">
        <v>188</v>
      </c>
    </row>
    <row r="128" spans="1:8" s="41" customFormat="1" ht="32.700000000000003" customHeight="1" x14ac:dyDescent="0.3">
      <c r="A128" s="27" t="str">
        <f t="shared" si="1"/>
        <v>GESTIONE DEL PERSONALE</v>
      </c>
      <c r="B128" s="54" t="s">
        <v>44</v>
      </c>
      <c r="C128" s="54" t="s">
        <v>541</v>
      </c>
      <c r="D128" s="54" t="s">
        <v>542</v>
      </c>
      <c r="E128" s="54" t="s">
        <v>535</v>
      </c>
      <c r="F128" s="54" t="s">
        <v>543</v>
      </c>
      <c r="G128" s="54" t="s">
        <v>537</v>
      </c>
      <c r="H128" s="27" t="s">
        <v>188</v>
      </c>
    </row>
    <row r="129" spans="1:8" s="41" customFormat="1" ht="32.700000000000003" customHeight="1" x14ac:dyDescent="0.3">
      <c r="A129" s="27" t="str">
        <f t="shared" si="1"/>
        <v>CONTRATTI PUBBLICI</v>
      </c>
      <c r="B129" s="54" t="s">
        <v>68</v>
      </c>
      <c r="C129" s="54" t="s">
        <v>544</v>
      </c>
      <c r="D129" s="54" t="s">
        <v>545</v>
      </c>
      <c r="E129" s="54" t="s">
        <v>161</v>
      </c>
      <c r="F129" s="54" t="s">
        <v>546</v>
      </c>
      <c r="G129" s="54" t="s">
        <v>547</v>
      </c>
      <c r="H129" s="27" t="s">
        <v>188</v>
      </c>
    </row>
    <row r="130" spans="1:8" s="41" customFormat="1" ht="32.700000000000003" customHeight="1" x14ac:dyDescent="0.3">
      <c r="A130" s="27" t="str">
        <f t="shared" si="1"/>
        <v>GESTIONE DOCUMENTALE</v>
      </c>
      <c r="B130" s="54" t="s">
        <v>548</v>
      </c>
      <c r="C130" s="54" t="s">
        <v>549</v>
      </c>
      <c r="D130" s="54" t="s">
        <v>550</v>
      </c>
      <c r="E130" s="54" t="s">
        <v>551</v>
      </c>
      <c r="F130" s="54" t="s">
        <v>552</v>
      </c>
      <c r="G130" s="54" t="s">
        <v>554</v>
      </c>
      <c r="H130" s="27" t="s">
        <v>188</v>
      </c>
    </row>
    <row r="131" spans="1:8" s="41" customFormat="1" ht="32.700000000000003" customHeight="1" x14ac:dyDescent="0.3">
      <c r="A131" s="27" t="str">
        <f t="shared" ref="A131:A194" si="2">B131</f>
        <v>SERVIZI AGLI ORDINI</v>
      </c>
      <c r="B131" s="54" t="s">
        <v>281</v>
      </c>
      <c r="C131" s="54" t="s">
        <v>282</v>
      </c>
      <c r="D131" s="54" t="s">
        <v>461</v>
      </c>
      <c r="E131" s="54" t="s">
        <v>463</v>
      </c>
      <c r="F131" s="54" t="s">
        <v>424</v>
      </c>
      <c r="G131" s="54" t="s">
        <v>134</v>
      </c>
      <c r="H131" s="27" t="s">
        <v>188</v>
      </c>
    </row>
    <row r="132" spans="1:8" s="41" customFormat="1" ht="32.700000000000003" customHeight="1" x14ac:dyDescent="0.3">
      <c r="A132" s="27" t="str">
        <f t="shared" si="2"/>
        <v>CONTRATTI PUBBLICI</v>
      </c>
      <c r="B132" s="54" t="s">
        <v>68</v>
      </c>
      <c r="C132" s="54" t="s">
        <v>555</v>
      </c>
      <c r="D132" s="54" t="s">
        <v>556</v>
      </c>
      <c r="E132" s="54" t="s">
        <v>161</v>
      </c>
      <c r="F132" s="54" t="s">
        <v>91</v>
      </c>
      <c r="G132" s="54" t="s">
        <v>557</v>
      </c>
      <c r="H132" s="27" t="s">
        <v>188</v>
      </c>
    </row>
    <row r="133" spans="1:8" s="41" customFormat="1" ht="32.700000000000003" customHeight="1" x14ac:dyDescent="0.3">
      <c r="A133" s="27" t="str">
        <f t="shared" si="2"/>
        <v>CONTRATTI PUBBLICI</v>
      </c>
      <c r="B133" s="54" t="s">
        <v>68</v>
      </c>
      <c r="C133" s="54" t="s">
        <v>558</v>
      </c>
      <c r="D133" s="54" t="s">
        <v>559</v>
      </c>
      <c r="E133" s="54" t="s">
        <v>71</v>
      </c>
      <c r="F133" s="54" t="s">
        <v>72</v>
      </c>
      <c r="G133" s="54" t="s">
        <v>560</v>
      </c>
      <c r="H133" s="27" t="s">
        <v>188</v>
      </c>
    </row>
    <row r="134" spans="1:8" s="41" customFormat="1" ht="32.700000000000003" customHeight="1" x14ac:dyDescent="0.3">
      <c r="A134" s="27" t="str">
        <f t="shared" si="2"/>
        <v>TRASPARENZA</v>
      </c>
      <c r="B134" s="58" t="s">
        <v>385</v>
      </c>
      <c r="C134" s="54" t="s">
        <v>561</v>
      </c>
      <c r="D134" s="54" t="s">
        <v>562</v>
      </c>
      <c r="E134" s="54" t="s">
        <v>296</v>
      </c>
      <c r="F134" s="54" t="s">
        <v>563</v>
      </c>
      <c r="G134" s="54" t="s">
        <v>564</v>
      </c>
      <c r="H134" s="27" t="s">
        <v>188</v>
      </c>
    </row>
    <row r="135" spans="1:8" s="41" customFormat="1" ht="32.700000000000003" customHeight="1" x14ac:dyDescent="0.3">
      <c r="A135" s="27" t="str">
        <f t="shared" si="2"/>
        <v>SERVIZI AGLI ORDINI</v>
      </c>
      <c r="B135" s="54" t="s">
        <v>281</v>
      </c>
      <c r="C135" s="54" t="s">
        <v>565</v>
      </c>
      <c r="D135" s="54" t="s">
        <v>566</v>
      </c>
      <c r="E135" s="54" t="s">
        <v>57</v>
      </c>
      <c r="F135" s="54" t="s">
        <v>424</v>
      </c>
      <c r="G135" s="54" t="s">
        <v>134</v>
      </c>
      <c r="H135" s="27" t="s">
        <v>188</v>
      </c>
    </row>
    <row r="136" spans="1:8" s="41" customFormat="1" ht="32.700000000000003" customHeight="1" x14ac:dyDescent="0.3">
      <c r="A136" s="27" t="str">
        <f t="shared" si="2"/>
        <v>GESTIONE DEI RAPPORTI CON LA PA</v>
      </c>
      <c r="B136" s="54" t="s">
        <v>501</v>
      </c>
      <c r="C136" s="54" t="s">
        <v>567</v>
      </c>
      <c r="D136" s="58" t="s">
        <v>818</v>
      </c>
      <c r="E136" s="54" t="s">
        <v>54</v>
      </c>
      <c r="F136" s="54" t="s">
        <v>568</v>
      </c>
      <c r="G136" s="54" t="s">
        <v>569</v>
      </c>
      <c r="H136" s="27" t="s">
        <v>188</v>
      </c>
    </row>
    <row r="137" spans="1:8" s="41" customFormat="1" ht="32.700000000000003" customHeight="1" x14ac:dyDescent="0.3">
      <c r="A137" s="27" t="str">
        <f t="shared" si="2"/>
        <v>INCARICHI E NOMINE</v>
      </c>
      <c r="B137" s="58" t="s">
        <v>570</v>
      </c>
      <c r="C137" s="54" t="s">
        <v>571</v>
      </c>
      <c r="D137" s="55" t="s">
        <v>572</v>
      </c>
      <c r="E137" s="54" t="s">
        <v>54</v>
      </c>
      <c r="F137" s="54" t="s">
        <v>72</v>
      </c>
      <c r="G137" s="54" t="s">
        <v>573</v>
      </c>
      <c r="H137" s="27" t="s">
        <v>188</v>
      </c>
    </row>
    <row r="138" spans="1:8" s="41" customFormat="1" ht="32.700000000000003" customHeight="1" x14ac:dyDescent="0.3">
      <c r="A138" s="27" t="str">
        <f t="shared" si="2"/>
        <v>INCARICHI E NOMINE</v>
      </c>
      <c r="B138" s="54" t="s">
        <v>570</v>
      </c>
      <c r="C138" s="54" t="s">
        <v>574</v>
      </c>
      <c r="D138" s="55" t="s">
        <v>575</v>
      </c>
      <c r="E138" s="54" t="s">
        <v>54</v>
      </c>
      <c r="F138" s="54" t="s">
        <v>72</v>
      </c>
      <c r="G138" s="54" t="s">
        <v>576</v>
      </c>
      <c r="H138" s="27" t="s">
        <v>188</v>
      </c>
    </row>
    <row r="139" spans="1:8" s="41" customFormat="1" ht="32.700000000000003" customHeight="1" x14ac:dyDescent="0.3">
      <c r="A139" s="27" t="str">
        <f t="shared" si="2"/>
        <v xml:space="preserve">INCARICHI E NOMINE </v>
      </c>
      <c r="B139" s="58" t="s">
        <v>113</v>
      </c>
      <c r="C139" s="54" t="s">
        <v>577</v>
      </c>
      <c r="D139" s="55" t="s">
        <v>578</v>
      </c>
      <c r="E139" s="54" t="s">
        <v>54</v>
      </c>
      <c r="F139" s="54" t="s">
        <v>72</v>
      </c>
      <c r="G139" s="54" t="s">
        <v>576</v>
      </c>
      <c r="H139" s="27" t="s">
        <v>188</v>
      </c>
    </row>
    <row r="140" spans="1:8" s="41" customFormat="1" ht="32.700000000000003" customHeight="1" x14ac:dyDescent="0.3">
      <c r="A140" s="27" t="str">
        <f t="shared" si="2"/>
        <v>PROVVEDIMENTI AMPLIATIVI DELLA SFERA GIURIDICA DEI DESTINATARI CON EFFETTO ECONOMICO DIRETTO ED IMMEDIATO PER IL DESTINATARIO</v>
      </c>
      <c r="B140" s="58" t="s">
        <v>117</v>
      </c>
      <c r="C140" s="54" t="s">
        <v>579</v>
      </c>
      <c r="D140" s="55" t="s">
        <v>580</v>
      </c>
      <c r="E140" s="54" t="s">
        <v>54</v>
      </c>
      <c r="F140" s="54" t="s">
        <v>581</v>
      </c>
      <c r="G140" s="54" t="s">
        <v>582</v>
      </c>
      <c r="H140" s="27" t="s">
        <v>188</v>
      </c>
    </row>
    <row r="141" spans="1:8" s="41" customFormat="1" ht="32.700000000000003" customHeight="1" x14ac:dyDescent="0.3">
      <c r="A141" s="27" t="str">
        <f t="shared" si="2"/>
        <v>GESTIONE DEL PERSONALE</v>
      </c>
      <c r="B141" s="54" t="s">
        <v>44</v>
      </c>
      <c r="C141" s="54" t="s">
        <v>583</v>
      </c>
      <c r="D141" s="54" t="s">
        <v>584</v>
      </c>
      <c r="E141" s="54" t="s">
        <v>535</v>
      </c>
      <c r="F141" s="54" t="s">
        <v>543</v>
      </c>
      <c r="G141" s="54" t="s">
        <v>585</v>
      </c>
      <c r="H141" s="27" t="s">
        <v>188</v>
      </c>
    </row>
    <row r="142" spans="1:8" s="41" customFormat="1" ht="32.700000000000003" customHeight="1" x14ac:dyDescent="0.3">
      <c r="A142" s="27" t="str">
        <f t="shared" si="2"/>
        <v>GESTIONE DEL PERSONALE</v>
      </c>
      <c r="B142" s="54" t="s">
        <v>44</v>
      </c>
      <c r="C142" s="54" t="s">
        <v>586</v>
      </c>
      <c r="D142" s="54" t="s">
        <v>587</v>
      </c>
      <c r="E142" s="54" t="s">
        <v>535</v>
      </c>
      <c r="F142" s="54" t="s">
        <v>588</v>
      </c>
      <c r="G142" s="54" t="s">
        <v>187</v>
      </c>
      <c r="H142" s="27" t="s">
        <v>188</v>
      </c>
    </row>
    <row r="143" spans="1:8" s="41" customFormat="1" ht="32.700000000000003" customHeight="1" x14ac:dyDescent="0.3">
      <c r="A143" s="27" t="str">
        <f t="shared" si="2"/>
        <v>GESTIONE DEL PERSONALE</v>
      </c>
      <c r="B143" s="54" t="s">
        <v>44</v>
      </c>
      <c r="C143" s="54" t="s">
        <v>589</v>
      </c>
      <c r="D143" s="54" t="s">
        <v>590</v>
      </c>
      <c r="E143" s="54" t="s">
        <v>535</v>
      </c>
      <c r="F143" s="54" t="s">
        <v>591</v>
      </c>
      <c r="G143" s="54" t="s">
        <v>592</v>
      </c>
      <c r="H143" s="27" t="s">
        <v>188</v>
      </c>
    </row>
    <row r="144" spans="1:8" s="41" customFormat="1" ht="32.700000000000003" customHeight="1" x14ac:dyDescent="0.3">
      <c r="A144" s="27" t="str">
        <f t="shared" si="2"/>
        <v>GESTIONE DEL PERSONALE</v>
      </c>
      <c r="B144" s="54" t="s">
        <v>44</v>
      </c>
      <c r="C144" s="54" t="s">
        <v>593</v>
      </c>
      <c r="D144" s="54" t="s">
        <v>594</v>
      </c>
      <c r="E144" s="54" t="s">
        <v>535</v>
      </c>
      <c r="F144" s="54" t="s">
        <v>595</v>
      </c>
      <c r="G144" s="54" t="s">
        <v>597</v>
      </c>
      <c r="H144" s="27" t="s">
        <v>188</v>
      </c>
    </row>
    <row r="145" spans="1:8" s="41" customFormat="1" ht="32.700000000000003" customHeight="1" x14ac:dyDescent="0.3">
      <c r="A145" s="27" t="str">
        <f t="shared" si="2"/>
        <v>AFFARI LEGALI E CONTENZIOSO</v>
      </c>
      <c r="B145" s="58" t="s">
        <v>52</v>
      </c>
      <c r="C145" s="54" t="s">
        <v>598</v>
      </c>
      <c r="D145" s="54" t="s">
        <v>599</v>
      </c>
      <c r="E145" s="54" t="s">
        <v>195</v>
      </c>
      <c r="F145" s="54" t="s">
        <v>147</v>
      </c>
      <c r="G145" s="54" t="s">
        <v>600</v>
      </c>
      <c r="H145" s="27" t="s">
        <v>188</v>
      </c>
    </row>
    <row r="146" spans="1:8" s="41" customFormat="1" ht="32.700000000000003" customHeight="1" x14ac:dyDescent="0.3">
      <c r="A146" s="27" t="str">
        <f t="shared" si="2"/>
        <v>AFFARI LEGALI E CONTENZIOSO</v>
      </c>
      <c r="B146" s="58" t="s">
        <v>52</v>
      </c>
      <c r="C146" s="54" t="s">
        <v>601</v>
      </c>
      <c r="D146" s="54" t="s">
        <v>602</v>
      </c>
      <c r="E146" s="54" t="s">
        <v>195</v>
      </c>
      <c r="F146" s="54" t="s">
        <v>79</v>
      </c>
      <c r="G146" s="54" t="s">
        <v>603</v>
      </c>
      <c r="H146" s="27" t="s">
        <v>188</v>
      </c>
    </row>
    <row r="147" spans="1:8" s="41" customFormat="1" ht="32.700000000000003" customHeight="1" x14ac:dyDescent="0.3">
      <c r="A147" s="27" t="str">
        <f t="shared" si="2"/>
        <v>GESTIONE DEL PERSONALE</v>
      </c>
      <c r="B147" s="54" t="s">
        <v>44</v>
      </c>
      <c r="C147" s="54" t="s">
        <v>604</v>
      </c>
      <c r="D147" s="54" t="s">
        <v>605</v>
      </c>
      <c r="E147" s="54" t="s">
        <v>535</v>
      </c>
      <c r="F147" s="54" t="s">
        <v>543</v>
      </c>
      <c r="G147" s="54" t="s">
        <v>606</v>
      </c>
      <c r="H147" s="27" t="s">
        <v>188</v>
      </c>
    </row>
    <row r="148" spans="1:8" s="41" customFormat="1" ht="32.700000000000003" customHeight="1" x14ac:dyDescent="0.3">
      <c r="A148" s="27" t="str">
        <f t="shared" si="2"/>
        <v>GESTIONE DELLE ENTRATE DELLE SPESE E DEL PATRIMONIO</v>
      </c>
      <c r="B148" s="54" t="s">
        <v>58</v>
      </c>
      <c r="C148" s="54" t="s">
        <v>607</v>
      </c>
      <c r="D148" s="54" t="s">
        <v>608</v>
      </c>
      <c r="E148" s="54" t="s">
        <v>71</v>
      </c>
      <c r="F148" s="54" t="s">
        <v>609</v>
      </c>
      <c r="G148" s="54" t="s">
        <v>610</v>
      </c>
      <c r="H148" s="27" t="s">
        <v>188</v>
      </c>
    </row>
    <row r="149" spans="1:8" s="41" customFormat="1" ht="32.700000000000003" customHeight="1" x14ac:dyDescent="0.3">
      <c r="A149" s="27" t="str">
        <f t="shared" si="2"/>
        <v>GESTIONE DEL PERSONALE</v>
      </c>
      <c r="B149" s="54" t="s">
        <v>44</v>
      </c>
      <c r="C149" s="54" t="s">
        <v>611</v>
      </c>
      <c r="D149" s="54" t="s">
        <v>612</v>
      </c>
      <c r="E149" s="54" t="s">
        <v>303</v>
      </c>
      <c r="F149" s="54" t="s">
        <v>609</v>
      </c>
      <c r="G149" s="54" t="s">
        <v>613</v>
      </c>
      <c r="H149" s="27" t="s">
        <v>188</v>
      </c>
    </row>
    <row r="150" spans="1:8" s="41" customFormat="1" ht="32.700000000000003" customHeight="1" x14ac:dyDescent="0.3">
      <c r="A150" s="27" t="str">
        <f t="shared" si="2"/>
        <v>GESTIONE DEL PERSONALE</v>
      </c>
      <c r="B150" s="54" t="s">
        <v>44</v>
      </c>
      <c r="C150" s="54" t="s">
        <v>472</v>
      </c>
      <c r="D150" s="54" t="s">
        <v>614</v>
      </c>
      <c r="E150" s="54" t="s">
        <v>615</v>
      </c>
      <c r="F150" s="54" t="s">
        <v>72</v>
      </c>
      <c r="G150" s="54" t="s">
        <v>616</v>
      </c>
      <c r="H150" s="27" t="s">
        <v>188</v>
      </c>
    </row>
    <row r="151" spans="1:8" s="41" customFormat="1" ht="32.700000000000003" customHeight="1" x14ac:dyDescent="0.3">
      <c r="A151" s="27" t="str">
        <f t="shared" si="2"/>
        <v>GESTIONE DEL PERSONALE</v>
      </c>
      <c r="B151" s="54" t="s">
        <v>44</v>
      </c>
      <c r="C151" s="54" t="s">
        <v>617</v>
      </c>
      <c r="D151" s="54" t="s">
        <v>614</v>
      </c>
      <c r="E151" s="54" t="s">
        <v>615</v>
      </c>
      <c r="F151" s="54" t="s">
        <v>72</v>
      </c>
      <c r="G151" s="54" t="s">
        <v>616</v>
      </c>
      <c r="H151" s="27" t="s">
        <v>188</v>
      </c>
    </row>
    <row r="152" spans="1:8" s="41" customFormat="1" ht="32.700000000000003" customHeight="1" x14ac:dyDescent="0.3">
      <c r="A152" s="27" t="str">
        <f t="shared" si="2"/>
        <v>CONTROLLO ANALOGO</v>
      </c>
      <c r="B152" s="58" t="s">
        <v>55</v>
      </c>
      <c r="C152" s="54" t="s">
        <v>618</v>
      </c>
      <c r="D152" s="55" t="s">
        <v>619</v>
      </c>
      <c r="E152" s="54" t="s">
        <v>296</v>
      </c>
      <c r="F152" s="54" t="s">
        <v>620</v>
      </c>
      <c r="G152" s="54" t="s">
        <v>621</v>
      </c>
      <c r="H152" s="27" t="s">
        <v>188</v>
      </c>
    </row>
    <row r="153" spans="1:8" s="41" customFormat="1" ht="32.700000000000003" customHeight="1" x14ac:dyDescent="0.3">
      <c r="A153" s="27" t="str">
        <f t="shared" si="2"/>
        <v>CONTROLLO ANALOGO</v>
      </c>
      <c r="B153" s="58" t="s">
        <v>55</v>
      </c>
      <c r="C153" s="54" t="s">
        <v>89</v>
      </c>
      <c r="D153" s="55" t="s">
        <v>90</v>
      </c>
      <c r="E153" s="54" t="s">
        <v>54</v>
      </c>
      <c r="F153" s="54" t="s">
        <v>622</v>
      </c>
      <c r="G153" s="54" t="s">
        <v>92</v>
      </c>
      <c r="H153" s="27" t="s">
        <v>188</v>
      </c>
    </row>
    <row r="154" spans="1:8" s="41" customFormat="1" ht="32.700000000000003" customHeight="1" x14ac:dyDescent="0.3">
      <c r="A154" s="27" t="str">
        <f t="shared" si="2"/>
        <v>CONTROLLI E VERIFICHE INTERNE</v>
      </c>
      <c r="B154" s="58" t="s">
        <v>624</v>
      </c>
      <c r="C154" s="54" t="s">
        <v>625</v>
      </c>
      <c r="D154" s="54" t="s">
        <v>626</v>
      </c>
      <c r="E154" s="54" t="s">
        <v>627</v>
      </c>
      <c r="F154" s="54" t="s">
        <v>628</v>
      </c>
      <c r="G154" s="54" t="s">
        <v>629</v>
      </c>
      <c r="H154" s="27" t="s">
        <v>188</v>
      </c>
    </row>
    <row r="155" spans="1:8" s="41" customFormat="1" ht="32.700000000000003" customHeight="1" x14ac:dyDescent="0.3">
      <c r="A155" s="27" t="str">
        <f t="shared" si="2"/>
        <v>GESTIONE DELLE ENTRATE DELLE SPESE E DEL PATRIMONIO</v>
      </c>
      <c r="B155" s="58" t="s">
        <v>58</v>
      </c>
      <c r="C155" s="54" t="s">
        <v>607</v>
      </c>
      <c r="D155" s="54" t="s">
        <v>630</v>
      </c>
      <c r="E155" s="54" t="s">
        <v>284</v>
      </c>
      <c r="F155" s="54" t="s">
        <v>543</v>
      </c>
      <c r="G155" s="54" t="s">
        <v>631</v>
      </c>
      <c r="H155" s="27" t="s">
        <v>188</v>
      </c>
    </row>
    <row r="156" spans="1:8" s="41" customFormat="1" ht="32.700000000000003" customHeight="1" x14ac:dyDescent="0.3">
      <c r="A156" s="27" t="str">
        <f t="shared" si="2"/>
        <v>GESTIONE DELLE ENTRATE DELLE SPESE E DEL PATRIMONIO</v>
      </c>
      <c r="B156" s="58" t="s">
        <v>58</v>
      </c>
      <c r="C156" s="54" t="s">
        <v>633</v>
      </c>
      <c r="D156" s="58" t="s">
        <v>819</v>
      </c>
      <c r="E156" s="54" t="s">
        <v>284</v>
      </c>
      <c r="F156" s="54" t="s">
        <v>634</v>
      </c>
      <c r="G156" s="54" t="s">
        <v>402</v>
      </c>
      <c r="H156" s="27" t="s">
        <v>188</v>
      </c>
    </row>
    <row r="157" spans="1:8" s="41" customFormat="1" ht="32.700000000000003" customHeight="1" x14ac:dyDescent="0.3">
      <c r="A157" s="27" t="str">
        <f t="shared" si="2"/>
        <v>GESTIONE DELLE ENTRATE DELLE SPESE E DEL PATRIMONIO</v>
      </c>
      <c r="B157" s="58" t="s">
        <v>58</v>
      </c>
      <c r="C157" s="54" t="s">
        <v>635</v>
      </c>
      <c r="D157" s="54" t="s">
        <v>636</v>
      </c>
      <c r="E157" s="26" t="s">
        <v>409</v>
      </c>
      <c r="F157" s="54" t="s">
        <v>637</v>
      </c>
      <c r="G157" s="54" t="s">
        <v>496</v>
      </c>
      <c r="H157" s="27" t="s">
        <v>188</v>
      </c>
    </row>
    <row r="158" spans="1:8" s="41" customFormat="1" ht="32.700000000000003" customHeight="1" x14ac:dyDescent="0.3">
      <c r="A158" s="27" t="str">
        <f t="shared" si="2"/>
        <v>SEGRETERIE PRESIDENZA E VICEPRESIDENZA/DIREZIONE</v>
      </c>
      <c r="B158" s="58" t="s">
        <v>275</v>
      </c>
      <c r="C158" s="54" t="s">
        <v>638</v>
      </c>
      <c r="D158" s="54" t="s">
        <v>639</v>
      </c>
      <c r="E158" s="54" t="s">
        <v>278</v>
      </c>
      <c r="F158" s="54" t="s">
        <v>640</v>
      </c>
      <c r="G158" s="54" t="s">
        <v>641</v>
      </c>
      <c r="H158" s="27" t="s">
        <v>188</v>
      </c>
    </row>
    <row r="159" spans="1:8" s="41" customFormat="1" ht="32.700000000000003" customHeight="1" x14ac:dyDescent="0.3">
      <c r="A159" s="27" t="str">
        <f t="shared" si="2"/>
        <v>SEGRETERIE PRESIDENZA E VICEPRESIDENZA/DIREZIONE</v>
      </c>
      <c r="B159" s="58" t="s">
        <v>275</v>
      </c>
      <c r="C159" s="54" t="s">
        <v>642</v>
      </c>
      <c r="D159" s="54" t="s">
        <v>643</v>
      </c>
      <c r="E159" s="54" t="s">
        <v>278</v>
      </c>
      <c r="F159" s="54" t="s">
        <v>644</v>
      </c>
      <c r="G159" s="54" t="s">
        <v>645</v>
      </c>
      <c r="H159" s="27" t="s">
        <v>188</v>
      </c>
    </row>
    <row r="160" spans="1:8" s="41" customFormat="1" ht="32.700000000000003" customHeight="1" x14ac:dyDescent="0.3">
      <c r="A160" s="27" t="str">
        <f t="shared" si="2"/>
        <v>SEGRETERIE PRESIDENZA E VICEPRESIDENZA/DIREZIONE</v>
      </c>
      <c r="B160" s="58" t="s">
        <v>275</v>
      </c>
      <c r="C160" s="54" t="s">
        <v>646</v>
      </c>
      <c r="D160" s="54" t="s">
        <v>643</v>
      </c>
      <c r="E160" s="54" t="s">
        <v>280</v>
      </c>
      <c r="F160" s="54" t="s">
        <v>644</v>
      </c>
      <c r="G160" s="54" t="s">
        <v>645</v>
      </c>
      <c r="H160" s="27" t="s">
        <v>188</v>
      </c>
    </row>
    <row r="161" spans="1:8" s="41" customFormat="1" ht="32.700000000000003" customHeight="1" x14ac:dyDescent="0.3">
      <c r="A161" s="27" t="str">
        <f t="shared" si="2"/>
        <v>GESTIONE DELLE ENTRATE DELLE SPESE E DEL PATRIMONIO</v>
      </c>
      <c r="B161" s="58" t="s">
        <v>58</v>
      </c>
      <c r="C161" s="54" t="s">
        <v>647</v>
      </c>
      <c r="D161" s="54" t="s">
        <v>648</v>
      </c>
      <c r="E161" s="26" t="s">
        <v>409</v>
      </c>
      <c r="F161" s="54" t="s">
        <v>649</v>
      </c>
      <c r="G161" s="54" t="s">
        <v>650</v>
      </c>
      <c r="H161" s="27" t="s">
        <v>188</v>
      </c>
    </row>
    <row r="162" spans="1:8" s="41" customFormat="1" ht="32.700000000000003" customHeight="1" x14ac:dyDescent="0.3">
      <c r="A162" s="27" t="str">
        <f t="shared" si="2"/>
        <v>GESTIONE DELLE ENTRATE DELLE SPESE E DEL PATRIMONIO</v>
      </c>
      <c r="B162" s="58" t="s">
        <v>58</v>
      </c>
      <c r="C162" s="54" t="s">
        <v>651</v>
      </c>
      <c r="D162" s="54" t="s">
        <v>652</v>
      </c>
      <c r="E162" s="26" t="s">
        <v>409</v>
      </c>
      <c r="F162" s="54" t="s">
        <v>653</v>
      </c>
      <c r="G162" s="54" t="s">
        <v>650</v>
      </c>
      <c r="H162" s="27" t="s">
        <v>188</v>
      </c>
    </row>
    <row r="163" spans="1:8" s="41" customFormat="1" ht="32.700000000000003" customHeight="1" x14ac:dyDescent="0.3">
      <c r="A163" s="27" t="str">
        <f t="shared" si="2"/>
        <v>GESTIONE DELLE ENTRATE DELLE SPESE E DEL PATRIMONIO</v>
      </c>
      <c r="B163" s="58" t="s">
        <v>58</v>
      </c>
      <c r="C163" s="54" t="s">
        <v>654</v>
      </c>
      <c r="D163" s="54" t="s">
        <v>655</v>
      </c>
      <c r="E163" s="26" t="s">
        <v>409</v>
      </c>
      <c r="F163" s="54" t="s">
        <v>653</v>
      </c>
      <c r="G163" s="54" t="s">
        <v>656</v>
      </c>
      <c r="H163" s="27" t="s">
        <v>188</v>
      </c>
    </row>
    <row r="164" spans="1:8" s="41" customFormat="1" ht="32.700000000000003" customHeight="1" x14ac:dyDescent="0.3">
      <c r="A164" s="27" t="str">
        <f t="shared" si="2"/>
        <v>GESTIONE DELLE ENTRATE DELLE SPESE E DEL PATRIMONIO</v>
      </c>
      <c r="B164" s="58" t="s">
        <v>58</v>
      </c>
      <c r="C164" s="54" t="s">
        <v>657</v>
      </c>
      <c r="D164" s="54" t="s">
        <v>658</v>
      </c>
      <c r="E164" s="26" t="s">
        <v>409</v>
      </c>
      <c r="F164" s="54" t="s">
        <v>659</v>
      </c>
      <c r="G164" s="54" t="s">
        <v>660</v>
      </c>
      <c r="H164" s="27" t="s">
        <v>188</v>
      </c>
    </row>
    <row r="165" spans="1:8" s="41" customFormat="1" ht="32.700000000000003" customHeight="1" x14ac:dyDescent="0.3">
      <c r="A165" s="27" t="str">
        <f t="shared" si="2"/>
        <v>GESTIONE DELLE ENTRATE DELLE SPESE E DEL PATRIMONIO</v>
      </c>
      <c r="B165" s="58" t="s">
        <v>58</v>
      </c>
      <c r="C165" s="54" t="s">
        <v>661</v>
      </c>
      <c r="D165" s="54" t="s">
        <v>662</v>
      </c>
      <c r="E165" s="26" t="s">
        <v>409</v>
      </c>
      <c r="F165" s="54" t="s">
        <v>663</v>
      </c>
      <c r="G165" s="54" t="s">
        <v>134</v>
      </c>
      <c r="H165" s="27" t="s">
        <v>188</v>
      </c>
    </row>
    <row r="166" spans="1:8" s="41" customFormat="1" ht="32.700000000000003" customHeight="1" x14ac:dyDescent="0.3">
      <c r="A166" s="27" t="str">
        <f t="shared" si="2"/>
        <v>GESTIONE DELLE ENTRATE DELLE SPESE E DEL PATRIMONIO</v>
      </c>
      <c r="B166" s="58" t="s">
        <v>58</v>
      </c>
      <c r="C166" s="54" t="s">
        <v>664</v>
      </c>
      <c r="D166" s="54" t="s">
        <v>665</v>
      </c>
      <c r="E166" s="26" t="s">
        <v>409</v>
      </c>
      <c r="F166" s="54" t="s">
        <v>659</v>
      </c>
      <c r="G166" s="54" t="s">
        <v>134</v>
      </c>
      <c r="H166" s="27" t="s">
        <v>188</v>
      </c>
    </row>
    <row r="167" spans="1:8" s="41" customFormat="1" ht="32.700000000000003" customHeight="1" x14ac:dyDescent="0.3">
      <c r="A167" s="27" t="str">
        <f t="shared" si="2"/>
        <v>GESTIONE DELLE ENTRATE DELLE SPESE E DEL PATRIMONIO</v>
      </c>
      <c r="B167" s="58" t="s">
        <v>58</v>
      </c>
      <c r="C167" s="54" t="s">
        <v>666</v>
      </c>
      <c r="D167" s="54" t="s">
        <v>667</v>
      </c>
      <c r="E167" s="54" t="s">
        <v>668</v>
      </c>
      <c r="F167" s="54" t="s">
        <v>669</v>
      </c>
      <c r="G167" s="54" t="s">
        <v>670</v>
      </c>
      <c r="H167" s="27" t="s">
        <v>188</v>
      </c>
    </row>
    <row r="168" spans="1:8" s="41" customFormat="1" ht="32.700000000000003" customHeight="1" x14ac:dyDescent="0.3">
      <c r="A168" s="27" t="str">
        <f t="shared" si="2"/>
        <v>GESTIONE DELLE ENTRATE DELLE SPESE E DEL PATRIMONIO</v>
      </c>
      <c r="B168" s="58" t="s">
        <v>58</v>
      </c>
      <c r="C168" s="54" t="s">
        <v>666</v>
      </c>
      <c r="D168" s="54" t="s">
        <v>671</v>
      </c>
      <c r="E168" s="54" t="s">
        <v>668</v>
      </c>
      <c r="F168" s="54" t="s">
        <v>543</v>
      </c>
      <c r="G168" s="54" t="s">
        <v>670</v>
      </c>
      <c r="H168" s="27" t="s">
        <v>188</v>
      </c>
    </row>
    <row r="169" spans="1:8" s="41" customFormat="1" ht="32.700000000000003" customHeight="1" x14ac:dyDescent="0.3">
      <c r="A169" s="27" t="str">
        <f t="shared" si="2"/>
        <v>GESTIONE DELLE ENTRATE DELLE SPESE E DEL PATRIMONIO</v>
      </c>
      <c r="B169" s="58" t="s">
        <v>58</v>
      </c>
      <c r="C169" s="54" t="s">
        <v>672</v>
      </c>
      <c r="D169" s="54" t="s">
        <v>673</v>
      </c>
      <c r="E169" s="54" t="s">
        <v>668</v>
      </c>
      <c r="F169" s="54" t="s">
        <v>674</v>
      </c>
      <c r="G169" s="54" t="s">
        <v>187</v>
      </c>
      <c r="H169" s="27" t="s">
        <v>188</v>
      </c>
    </row>
    <row r="170" spans="1:8" s="41" customFormat="1" ht="32.700000000000003" customHeight="1" x14ac:dyDescent="0.3">
      <c r="A170" s="27" t="str">
        <f t="shared" si="2"/>
        <v>GESTIONE DELLE ENTRATE DELLE SPESE E DEL PATRIMONIO</v>
      </c>
      <c r="B170" s="58" t="s">
        <v>58</v>
      </c>
      <c r="C170" s="54" t="s">
        <v>675</v>
      </c>
      <c r="D170" s="54" t="s">
        <v>676</v>
      </c>
      <c r="E170" s="54" t="s">
        <v>668</v>
      </c>
      <c r="F170" s="54" t="s">
        <v>669</v>
      </c>
      <c r="G170" s="54" t="s">
        <v>670</v>
      </c>
      <c r="H170" s="27" t="s">
        <v>188</v>
      </c>
    </row>
    <row r="171" spans="1:8" s="41" customFormat="1" ht="32.700000000000003" customHeight="1" x14ac:dyDescent="0.3">
      <c r="A171" s="27" t="str">
        <f t="shared" si="2"/>
        <v>GESTIONE DELLE ENTRATE DELLE SPESE E DEL PATRIMONIO</v>
      </c>
      <c r="B171" s="58" t="s">
        <v>58</v>
      </c>
      <c r="C171" s="54" t="s">
        <v>677</v>
      </c>
      <c r="D171" s="54" t="s">
        <v>678</v>
      </c>
      <c r="E171" s="54" t="s">
        <v>668</v>
      </c>
      <c r="F171" s="54" t="s">
        <v>669</v>
      </c>
      <c r="G171" s="54" t="s">
        <v>670</v>
      </c>
      <c r="H171" s="27" t="s">
        <v>188</v>
      </c>
    </row>
    <row r="172" spans="1:8" s="41" customFormat="1" ht="32.700000000000003" customHeight="1" x14ac:dyDescent="0.3">
      <c r="A172" s="27" t="str">
        <f t="shared" si="2"/>
        <v>GESTIONE DELLE ENTRATE DELLE SPESE E DEL PATRIMONIO</v>
      </c>
      <c r="B172" s="58" t="s">
        <v>58</v>
      </c>
      <c r="C172" s="54" t="s">
        <v>679</v>
      </c>
      <c r="D172" s="54" t="s">
        <v>680</v>
      </c>
      <c r="E172" s="54" t="s">
        <v>668</v>
      </c>
      <c r="F172" s="54" t="s">
        <v>674</v>
      </c>
      <c r="G172" s="54" t="s">
        <v>187</v>
      </c>
      <c r="H172" s="27" t="s">
        <v>188</v>
      </c>
    </row>
    <row r="173" spans="1:8" s="41" customFormat="1" ht="32.700000000000003" customHeight="1" x14ac:dyDescent="0.3">
      <c r="A173" s="27" t="str">
        <f t="shared" si="2"/>
        <v>GESTIONE DELLE ENTRATE DELLE SPESE E DEL PATRIMONIO</v>
      </c>
      <c r="B173" s="58" t="s">
        <v>58</v>
      </c>
      <c r="C173" s="54" t="s">
        <v>607</v>
      </c>
      <c r="D173" s="54" t="s">
        <v>681</v>
      </c>
      <c r="E173" s="54" t="s">
        <v>682</v>
      </c>
      <c r="F173" s="54" t="s">
        <v>543</v>
      </c>
      <c r="G173" s="54" t="s">
        <v>683</v>
      </c>
      <c r="H173" s="27" t="s">
        <v>188</v>
      </c>
    </row>
    <row r="174" spans="1:8" s="41" customFormat="1" ht="32.700000000000003" customHeight="1" x14ac:dyDescent="0.3">
      <c r="A174" s="27" t="str">
        <f t="shared" si="2"/>
        <v>GESTIONE DEL PERSONALE</v>
      </c>
      <c r="B174" s="54" t="s">
        <v>44</v>
      </c>
      <c r="C174" s="54" t="s">
        <v>684</v>
      </c>
      <c r="D174" s="54" t="s">
        <v>473</v>
      </c>
      <c r="E174" s="54" t="s">
        <v>54</v>
      </c>
      <c r="F174" s="54" t="s">
        <v>685</v>
      </c>
      <c r="G174" s="54" t="s">
        <v>686</v>
      </c>
      <c r="H174" s="27" t="s">
        <v>188</v>
      </c>
    </row>
    <row r="175" spans="1:8" s="41" customFormat="1" ht="32.700000000000003" customHeight="1" x14ac:dyDescent="0.3">
      <c r="A175" s="27" t="str">
        <f t="shared" si="2"/>
        <v>GESTIONE DEL PERSONALE</v>
      </c>
      <c r="B175" s="58" t="s">
        <v>44</v>
      </c>
      <c r="C175" s="54" t="s">
        <v>687</v>
      </c>
      <c r="D175" s="55" t="s">
        <v>688</v>
      </c>
      <c r="E175" s="54" t="s">
        <v>54</v>
      </c>
      <c r="F175" s="54" t="s">
        <v>375</v>
      </c>
      <c r="G175" s="54" t="s">
        <v>95</v>
      </c>
      <c r="H175" s="27" t="s">
        <v>188</v>
      </c>
    </row>
    <row r="176" spans="1:8" s="41" customFormat="1" ht="32.700000000000003" customHeight="1" x14ac:dyDescent="0.3">
      <c r="A176" s="27" t="str">
        <f t="shared" si="2"/>
        <v>GESTIONE DELLE ENTRATE DELLE SPESE E DEL PATRIMONIO</v>
      </c>
      <c r="B176" s="58" t="s">
        <v>58</v>
      </c>
      <c r="C176" s="54" t="s">
        <v>689</v>
      </c>
      <c r="D176" s="55" t="s">
        <v>690</v>
      </c>
      <c r="E176" s="54" t="s">
        <v>54</v>
      </c>
      <c r="F176" s="54" t="s">
        <v>691</v>
      </c>
      <c r="G176" s="54" t="s">
        <v>692</v>
      </c>
      <c r="H176" s="27" t="s">
        <v>188</v>
      </c>
    </row>
    <row r="177" spans="1:8" s="41" customFormat="1" ht="32.700000000000003" customHeight="1" x14ac:dyDescent="0.3">
      <c r="A177" s="27" t="str">
        <f t="shared" si="2"/>
        <v>GESTIONE DELLE ENTRATE DELLE SPESE E DEL PATRIMONIO</v>
      </c>
      <c r="B177" s="58" t="s">
        <v>58</v>
      </c>
      <c r="C177" s="54" t="s">
        <v>693</v>
      </c>
      <c r="D177" s="55" t="s">
        <v>694</v>
      </c>
      <c r="E177" s="54" t="s">
        <v>54</v>
      </c>
      <c r="F177" s="54" t="s">
        <v>356</v>
      </c>
      <c r="G177" s="54" t="s">
        <v>695</v>
      </c>
      <c r="H177" s="27" t="s">
        <v>188</v>
      </c>
    </row>
    <row r="178" spans="1:8" s="41" customFormat="1" ht="32.700000000000003" customHeight="1" x14ac:dyDescent="0.3">
      <c r="A178" s="27" t="str">
        <f t="shared" si="2"/>
        <v xml:space="preserve">INCARICHI E NOMINE </v>
      </c>
      <c r="B178" s="58" t="s">
        <v>113</v>
      </c>
      <c r="C178" s="54" t="s">
        <v>696</v>
      </c>
      <c r="D178" s="55" t="s">
        <v>696</v>
      </c>
      <c r="E178" s="54" t="s">
        <v>54</v>
      </c>
      <c r="F178" s="54" t="s">
        <v>72</v>
      </c>
      <c r="G178" s="54" t="s">
        <v>576</v>
      </c>
      <c r="H178" s="27" t="s">
        <v>188</v>
      </c>
    </row>
    <row r="179" spans="1:8" s="41" customFormat="1" ht="32.700000000000003" customHeight="1" x14ac:dyDescent="0.3">
      <c r="A179" s="27" t="str">
        <f t="shared" si="2"/>
        <v>CONTRATTI PUBBLICI</v>
      </c>
      <c r="B179" s="54" t="s">
        <v>68</v>
      </c>
      <c r="C179" s="54" t="s">
        <v>544</v>
      </c>
      <c r="D179" s="54" t="s">
        <v>614</v>
      </c>
      <c r="E179" s="54" t="s">
        <v>129</v>
      </c>
      <c r="F179" s="54" t="s">
        <v>697</v>
      </c>
      <c r="G179" s="54" t="s">
        <v>698</v>
      </c>
      <c r="H179" s="27" t="s">
        <v>188</v>
      </c>
    </row>
    <row r="180" spans="1:8" s="41" customFormat="1" ht="32.700000000000003" customHeight="1" x14ac:dyDescent="0.3">
      <c r="A180" s="27" t="str">
        <f t="shared" si="2"/>
        <v>CONTRATTI PUBBLICI</v>
      </c>
      <c r="B180" s="54" t="s">
        <v>68</v>
      </c>
      <c r="C180" s="54" t="s">
        <v>453</v>
      </c>
      <c r="D180" s="54" t="s">
        <v>699</v>
      </c>
      <c r="E180" s="54" t="s">
        <v>71</v>
      </c>
      <c r="F180" s="54" t="s">
        <v>72</v>
      </c>
      <c r="G180" s="54" t="s">
        <v>76</v>
      </c>
      <c r="H180" s="27" t="s">
        <v>188</v>
      </c>
    </row>
    <row r="181" spans="1:8" s="41" customFormat="1" ht="32.700000000000003" customHeight="1" x14ac:dyDescent="0.3">
      <c r="A181" s="27" t="str">
        <f t="shared" si="2"/>
        <v>ATTIVITA' NORMATIVA REGOLAMENTARE</v>
      </c>
      <c r="B181" s="54" t="s">
        <v>53</v>
      </c>
      <c r="C181" s="54" t="s">
        <v>85</v>
      </c>
      <c r="D181" s="54" t="s">
        <v>86</v>
      </c>
      <c r="E181" s="54" t="s">
        <v>54</v>
      </c>
      <c r="F181" s="54" t="s">
        <v>72</v>
      </c>
      <c r="G181" s="54" t="s">
        <v>157</v>
      </c>
      <c r="H181" s="27" t="s">
        <v>188</v>
      </c>
    </row>
    <row r="182" spans="1:8" s="41" customFormat="1" ht="32.700000000000003" customHeight="1" x14ac:dyDescent="0.3">
      <c r="A182" s="27" t="str">
        <f t="shared" si="2"/>
        <v>VIGILANZA ORDINI (ART. 12, CO. 1 LETTE. E) (ridurre il punteggio)</v>
      </c>
      <c r="B182" s="54" t="s">
        <v>700</v>
      </c>
      <c r="C182" s="54" t="s">
        <v>701</v>
      </c>
      <c r="D182" s="55" t="s">
        <v>126</v>
      </c>
      <c r="E182" s="54" t="s">
        <v>54</v>
      </c>
      <c r="F182" s="54" t="s">
        <v>79</v>
      </c>
      <c r="G182" s="54" t="s">
        <v>101</v>
      </c>
      <c r="H182" s="27" t="s">
        <v>188</v>
      </c>
    </row>
    <row r="183" spans="1:8" s="41" customFormat="1" ht="32.700000000000003" customHeight="1" x14ac:dyDescent="0.3">
      <c r="A183" s="27" t="str">
        <f t="shared" si="2"/>
        <v>ANTICORRUZIONE</v>
      </c>
      <c r="B183" s="58" t="s">
        <v>135</v>
      </c>
      <c r="C183" s="54" t="s">
        <v>702</v>
      </c>
      <c r="D183" s="54" t="s">
        <v>703</v>
      </c>
      <c r="E183" s="54" t="s">
        <v>296</v>
      </c>
      <c r="F183" s="54" t="s">
        <v>704</v>
      </c>
      <c r="G183" s="54" t="s">
        <v>705</v>
      </c>
      <c r="H183" s="27" t="s">
        <v>188</v>
      </c>
    </row>
    <row r="184" spans="1:8" s="41" customFormat="1" ht="32.700000000000003" customHeight="1" x14ac:dyDescent="0.3">
      <c r="A184" s="27" t="str">
        <f t="shared" si="2"/>
        <v>GESTIONE SEDUTE DEL CONSIGLIO NAZIONALE</v>
      </c>
      <c r="B184" s="54" t="s">
        <v>228</v>
      </c>
      <c r="C184" s="54" t="s">
        <v>706</v>
      </c>
      <c r="D184" s="54" t="s">
        <v>707</v>
      </c>
      <c r="E184" s="54" t="s">
        <v>231</v>
      </c>
      <c r="F184" s="54" t="s">
        <v>309</v>
      </c>
      <c r="G184" s="54" t="s">
        <v>708</v>
      </c>
      <c r="H184" s="27" t="s">
        <v>188</v>
      </c>
    </row>
    <row r="185" spans="1:8" s="41" customFormat="1" ht="32.700000000000003" customHeight="1" x14ac:dyDescent="0.3">
      <c r="A185" s="27" t="str">
        <f t="shared" si="2"/>
        <v>GESTIONE DEL PERSONALE</v>
      </c>
      <c r="B185" s="58" t="s">
        <v>44</v>
      </c>
      <c r="C185" s="54" t="s">
        <v>709</v>
      </c>
      <c r="D185" s="55" t="s">
        <v>427</v>
      </c>
      <c r="E185" s="54" t="s">
        <v>54</v>
      </c>
      <c r="F185" s="54" t="s">
        <v>710</v>
      </c>
      <c r="G185" s="54" t="s">
        <v>711</v>
      </c>
      <c r="H185" s="27" t="s">
        <v>188</v>
      </c>
    </row>
    <row r="186" spans="1:8" s="41" customFormat="1" ht="32.700000000000003" customHeight="1" x14ac:dyDescent="0.3">
      <c r="A186" s="27" t="str">
        <f t="shared" si="2"/>
        <v>SERVIZI AGLI ORDINI</v>
      </c>
      <c r="B186" s="54" t="s">
        <v>281</v>
      </c>
      <c r="C186" s="54" t="s">
        <v>282</v>
      </c>
      <c r="D186" s="54" t="s">
        <v>461</v>
      </c>
      <c r="E186" s="54" t="s">
        <v>161</v>
      </c>
      <c r="F186" s="54" t="s">
        <v>424</v>
      </c>
      <c r="G186" s="54" t="s">
        <v>134</v>
      </c>
      <c r="H186" s="27" t="s">
        <v>188</v>
      </c>
    </row>
    <row r="187" spans="1:8" s="41" customFormat="1" ht="32.700000000000003" customHeight="1" x14ac:dyDescent="0.3">
      <c r="A187" s="27" t="str">
        <f t="shared" si="2"/>
        <v>CONTRATTI PUBBLICI</v>
      </c>
      <c r="B187" s="54" t="s">
        <v>68</v>
      </c>
      <c r="C187" s="54" t="s">
        <v>712</v>
      </c>
      <c r="D187" s="54" t="s">
        <v>713</v>
      </c>
      <c r="E187" s="54" t="s">
        <v>195</v>
      </c>
      <c r="F187" s="54" t="s">
        <v>91</v>
      </c>
      <c r="G187" s="54" t="s">
        <v>603</v>
      </c>
      <c r="H187" s="27" t="s">
        <v>188</v>
      </c>
    </row>
    <row r="188" spans="1:8" s="41" customFormat="1" ht="32.700000000000003" customHeight="1" x14ac:dyDescent="0.3">
      <c r="A188" s="27" t="str">
        <f t="shared" si="2"/>
        <v>GESTIONE DELLE ENTRATE DELLE SPESE E DEL PATRIMONIO</v>
      </c>
      <c r="B188" s="58" t="s">
        <v>58</v>
      </c>
      <c r="C188" s="54" t="s">
        <v>714</v>
      </c>
      <c r="D188" s="54" t="s">
        <v>715</v>
      </c>
      <c r="E188" s="26" t="s">
        <v>409</v>
      </c>
      <c r="F188" s="54" t="s">
        <v>653</v>
      </c>
      <c r="G188" s="54" t="s">
        <v>650</v>
      </c>
      <c r="H188" s="27" t="s">
        <v>188</v>
      </c>
    </row>
    <row r="189" spans="1:8" s="41" customFormat="1" ht="32.700000000000003" customHeight="1" x14ac:dyDescent="0.3">
      <c r="A189" s="27" t="str">
        <f t="shared" si="2"/>
        <v>ATTIVITA' NORMATIVA REGOLAMENTARE</v>
      </c>
      <c r="B189" s="54" t="s">
        <v>53</v>
      </c>
      <c r="C189" s="54" t="s">
        <v>85</v>
      </c>
      <c r="D189" s="54" t="s">
        <v>155</v>
      </c>
      <c r="E189" s="54" t="s">
        <v>463</v>
      </c>
      <c r="F189" s="54" t="s">
        <v>79</v>
      </c>
      <c r="G189" s="54" t="s">
        <v>240</v>
      </c>
      <c r="H189" s="27" t="s">
        <v>188</v>
      </c>
    </row>
    <row r="190" spans="1:8" s="41" customFormat="1" ht="32.700000000000003" customHeight="1" x14ac:dyDescent="0.3">
      <c r="A190" s="27" t="str">
        <f t="shared" si="2"/>
        <v>COMUNICAZIONE ESTERNA</v>
      </c>
      <c r="B190" s="54" t="s">
        <v>716</v>
      </c>
      <c r="C190" s="54" t="s">
        <v>717</v>
      </c>
      <c r="D190" s="54" t="s">
        <v>718</v>
      </c>
      <c r="E190" s="54" t="s">
        <v>284</v>
      </c>
      <c r="F190" s="54" t="s">
        <v>719</v>
      </c>
      <c r="G190" s="54" t="s">
        <v>720</v>
      </c>
      <c r="H190" s="27" t="s">
        <v>188</v>
      </c>
    </row>
    <row r="191" spans="1:8" s="41" customFormat="1" ht="32.700000000000003" customHeight="1" x14ac:dyDescent="0.3">
      <c r="A191" s="27" t="str">
        <f t="shared" si="2"/>
        <v>SERVIZI AGLI ORDINI</v>
      </c>
      <c r="B191" s="54" t="s">
        <v>281</v>
      </c>
      <c r="C191" s="54" t="s">
        <v>282</v>
      </c>
      <c r="D191" s="54" t="s">
        <v>461</v>
      </c>
      <c r="E191" s="54" t="s">
        <v>463</v>
      </c>
      <c r="F191" s="54" t="s">
        <v>424</v>
      </c>
      <c r="G191" s="54" t="s">
        <v>134</v>
      </c>
      <c r="H191" s="27" t="s">
        <v>188</v>
      </c>
    </row>
    <row r="192" spans="1:8" s="41" customFormat="1" ht="32.700000000000003" customHeight="1" x14ac:dyDescent="0.3">
      <c r="A192" s="27" t="str">
        <f t="shared" si="2"/>
        <v>SEGRETERIE PRESIDENZA E VICEPRESIDENZA/DIREZIONE</v>
      </c>
      <c r="B192" s="58" t="s">
        <v>275</v>
      </c>
      <c r="C192" s="54" t="s">
        <v>721</v>
      </c>
      <c r="D192" s="54" t="s">
        <v>639</v>
      </c>
      <c r="E192" s="54" t="s">
        <v>280</v>
      </c>
      <c r="F192" s="54" t="s">
        <v>640</v>
      </c>
      <c r="G192" s="54" t="s">
        <v>641</v>
      </c>
      <c r="H192" s="27" t="s">
        <v>188</v>
      </c>
    </row>
    <row r="193" spans="1:8" s="41" customFormat="1" ht="32.700000000000003" customHeight="1" x14ac:dyDescent="0.3">
      <c r="A193" s="27" t="str">
        <f t="shared" si="2"/>
        <v>SICUREZZA LUOGHI DI LAVORO</v>
      </c>
      <c r="B193" s="54" t="s">
        <v>722</v>
      </c>
      <c r="C193" s="54" t="s">
        <v>723</v>
      </c>
      <c r="D193" s="54" t="s">
        <v>724</v>
      </c>
      <c r="E193" s="54" t="s">
        <v>329</v>
      </c>
      <c r="F193" s="54" t="s">
        <v>725</v>
      </c>
      <c r="G193" s="54" t="s">
        <v>820</v>
      </c>
      <c r="H193" s="27" t="s">
        <v>188</v>
      </c>
    </row>
    <row r="194" spans="1:8" s="41" customFormat="1" ht="32.700000000000003" customHeight="1" x14ac:dyDescent="0.3">
      <c r="A194" s="27" t="str">
        <f t="shared" si="2"/>
        <v>SISTEMI INFORMATIVI</v>
      </c>
      <c r="B194" s="54" t="s">
        <v>142</v>
      </c>
      <c r="C194" s="54" t="s">
        <v>726</v>
      </c>
      <c r="D194" s="54" t="s">
        <v>143</v>
      </c>
      <c r="E194" s="54" t="s">
        <v>329</v>
      </c>
      <c r="F194" s="54" t="s">
        <v>144</v>
      </c>
      <c r="G194" s="54" t="s">
        <v>145</v>
      </c>
      <c r="H194" s="27" t="s">
        <v>188</v>
      </c>
    </row>
    <row r="195" spans="1:8" s="41" customFormat="1" ht="32.700000000000003" customHeight="1" x14ac:dyDescent="0.3">
      <c r="A195" s="27" t="str">
        <f t="shared" ref="A195:A228" si="3">B195</f>
        <v>SISTEMI INFORMATIVI</v>
      </c>
      <c r="B195" s="54" t="s">
        <v>142</v>
      </c>
      <c r="C195" s="54" t="s">
        <v>727</v>
      </c>
      <c r="D195" s="54" t="s">
        <v>146</v>
      </c>
      <c r="E195" s="54" t="s">
        <v>329</v>
      </c>
      <c r="F195" s="54" t="s">
        <v>147</v>
      </c>
      <c r="G195" s="54" t="s">
        <v>145</v>
      </c>
      <c r="H195" s="27" t="s">
        <v>188</v>
      </c>
    </row>
    <row r="196" spans="1:8" s="41" customFormat="1" ht="32.700000000000003" customHeight="1" x14ac:dyDescent="0.3">
      <c r="A196" s="27" t="str">
        <f t="shared" si="3"/>
        <v xml:space="preserve">PROVVEDIMENTI AMPLIATIVI DELLA SFERA GIURIDICA DEI DESTINATARI PRIVI DI EFFETTO ECONOMICO DIRETTO ED IMMEDIATO PER IL DESTINATARIO  </v>
      </c>
      <c r="B196" s="58" t="s">
        <v>59</v>
      </c>
      <c r="C196" s="54" t="s">
        <v>514</v>
      </c>
      <c r="D196" s="54" t="s">
        <v>728</v>
      </c>
      <c r="E196" s="54" t="s">
        <v>463</v>
      </c>
      <c r="F196" s="54" t="s">
        <v>147</v>
      </c>
      <c r="G196" s="54" t="s">
        <v>729</v>
      </c>
      <c r="H196" s="27" t="s">
        <v>188</v>
      </c>
    </row>
    <row r="197" spans="1:8" s="41" customFormat="1" ht="32.700000000000003" customHeight="1" x14ac:dyDescent="0.3">
      <c r="A197" s="27" t="str">
        <f t="shared" si="3"/>
        <v>GESTIONE DELLE ENTRATE DELLE SPESE E DEL PATRIMONIO</v>
      </c>
      <c r="B197" s="58" t="s">
        <v>58</v>
      </c>
      <c r="C197" s="54" t="s">
        <v>666</v>
      </c>
      <c r="D197" s="54" t="s">
        <v>730</v>
      </c>
      <c r="E197" s="54" t="s">
        <v>668</v>
      </c>
      <c r="F197" s="54" t="s">
        <v>669</v>
      </c>
      <c r="G197" s="54" t="s">
        <v>670</v>
      </c>
      <c r="H197" s="27" t="s">
        <v>188</v>
      </c>
    </row>
    <row r="198" spans="1:8" s="41" customFormat="1" ht="32.700000000000003" customHeight="1" x14ac:dyDescent="0.3">
      <c r="A198" s="27" t="str">
        <f t="shared" si="3"/>
        <v>GESTIONE DELLE ENTRATE DELLE SPESE E DEL PATRIMONIO</v>
      </c>
      <c r="B198" s="58" t="s">
        <v>58</v>
      </c>
      <c r="C198" s="54" t="s">
        <v>731</v>
      </c>
      <c r="D198" s="54" t="s">
        <v>732</v>
      </c>
      <c r="E198" s="54" t="s">
        <v>668</v>
      </c>
      <c r="F198" s="54" t="s">
        <v>669</v>
      </c>
      <c r="G198" s="54" t="s">
        <v>670</v>
      </c>
      <c r="H198" s="27" t="s">
        <v>188</v>
      </c>
    </row>
    <row r="199" spans="1:8" s="41" customFormat="1" ht="32.700000000000003" customHeight="1" x14ac:dyDescent="0.3">
      <c r="A199" s="27" t="str">
        <f t="shared" si="3"/>
        <v>CONTRATTI PUBBLICI</v>
      </c>
      <c r="B199" s="54" t="s">
        <v>68</v>
      </c>
      <c r="C199" s="54" t="s">
        <v>633</v>
      </c>
      <c r="D199" s="54" t="s">
        <v>733</v>
      </c>
      <c r="E199" s="54" t="s">
        <v>71</v>
      </c>
      <c r="F199" s="54" t="s">
        <v>79</v>
      </c>
      <c r="G199" s="54" t="s">
        <v>734</v>
      </c>
      <c r="H199" s="27" t="s">
        <v>188</v>
      </c>
    </row>
    <row r="200" spans="1:8" s="41" customFormat="1" ht="32.700000000000003" customHeight="1" x14ac:dyDescent="0.3">
      <c r="A200" s="27" t="str">
        <f t="shared" si="3"/>
        <v>GESTIONE DEL PERSONALE</v>
      </c>
      <c r="B200" s="54" t="s">
        <v>44</v>
      </c>
      <c r="C200" s="54" t="s">
        <v>735</v>
      </c>
      <c r="D200" s="54" t="s">
        <v>736</v>
      </c>
      <c r="E200" s="54" t="s">
        <v>535</v>
      </c>
      <c r="F200" s="54" t="s">
        <v>737</v>
      </c>
      <c r="G200" s="54" t="s">
        <v>738</v>
      </c>
      <c r="H200" s="27" t="s">
        <v>188</v>
      </c>
    </row>
    <row r="201" spans="1:8" s="41" customFormat="1" ht="32.700000000000003" customHeight="1" x14ac:dyDescent="0.3">
      <c r="A201" s="27" t="str">
        <f t="shared" si="3"/>
        <v>SEGRETERIE PRESIDENZA E VICEPRESIDENZA/DIREZIONE</v>
      </c>
      <c r="B201" s="58" t="s">
        <v>275</v>
      </c>
      <c r="C201" s="54" t="s">
        <v>739</v>
      </c>
      <c r="D201" s="54" t="s">
        <v>740</v>
      </c>
      <c r="E201" s="54" t="s">
        <v>278</v>
      </c>
      <c r="F201" s="54" t="s">
        <v>741</v>
      </c>
      <c r="G201" s="54" t="s">
        <v>421</v>
      </c>
      <c r="H201" s="27" t="s">
        <v>188</v>
      </c>
    </row>
    <row r="202" spans="1:8" s="41" customFormat="1" ht="32.700000000000003" customHeight="1" x14ac:dyDescent="0.3">
      <c r="A202" s="27" t="str">
        <f t="shared" si="3"/>
        <v>SEGRETERIE PRESIDENZA E VICEPRESIDENZA/DIREZIONE</v>
      </c>
      <c r="B202" s="58" t="s">
        <v>275</v>
      </c>
      <c r="C202" s="54" t="s">
        <v>742</v>
      </c>
      <c r="D202" s="54" t="s">
        <v>743</v>
      </c>
      <c r="E202" s="54" t="s">
        <v>278</v>
      </c>
      <c r="F202" s="54" t="s">
        <v>744</v>
      </c>
      <c r="G202" s="54" t="s">
        <v>745</v>
      </c>
      <c r="H202" s="27" t="s">
        <v>188</v>
      </c>
    </row>
    <row r="203" spans="1:8" s="41" customFormat="1" ht="32.700000000000003" customHeight="1" x14ac:dyDescent="0.3">
      <c r="A203" s="27" t="str">
        <f t="shared" si="3"/>
        <v>SEGRETERIE PRESIDENZA E VICEPRESIDENZA/DIREZIONE</v>
      </c>
      <c r="B203" s="58" t="s">
        <v>275</v>
      </c>
      <c r="C203" s="58" t="s">
        <v>746</v>
      </c>
      <c r="D203" s="54" t="s">
        <v>747</v>
      </c>
      <c r="E203" s="54" t="s">
        <v>278</v>
      </c>
      <c r="F203" s="54" t="s">
        <v>748</v>
      </c>
      <c r="G203" s="54" t="s">
        <v>749</v>
      </c>
      <c r="H203" s="27" t="s">
        <v>188</v>
      </c>
    </row>
    <row r="204" spans="1:8" s="41" customFormat="1" ht="32.700000000000003" customHeight="1" x14ac:dyDescent="0.3">
      <c r="A204" s="27" t="str">
        <f t="shared" si="3"/>
        <v>SEGRETERIE PRESIDENZA E VICEPRESIDENZA/DIREZIONE</v>
      </c>
      <c r="B204" s="58" t="s">
        <v>275</v>
      </c>
      <c r="C204" s="54" t="s">
        <v>739</v>
      </c>
      <c r="D204" s="54" t="s">
        <v>740</v>
      </c>
      <c r="E204" s="54" t="s">
        <v>280</v>
      </c>
      <c r="F204" s="54" t="s">
        <v>741</v>
      </c>
      <c r="G204" s="54" t="s">
        <v>421</v>
      </c>
      <c r="H204" s="27" t="s">
        <v>188</v>
      </c>
    </row>
    <row r="205" spans="1:8" s="41" customFormat="1" ht="32.700000000000003" customHeight="1" x14ac:dyDescent="0.3">
      <c r="A205" s="27" t="str">
        <f t="shared" si="3"/>
        <v>SEGRETERIE PRESIDENZA E VICEPRESIDENZA/DIREZIONE</v>
      </c>
      <c r="B205" s="58" t="s">
        <v>275</v>
      </c>
      <c r="C205" s="54" t="s">
        <v>742</v>
      </c>
      <c r="D205" s="54" t="s">
        <v>743</v>
      </c>
      <c r="E205" s="54" t="s">
        <v>280</v>
      </c>
      <c r="F205" s="54" t="s">
        <v>744</v>
      </c>
      <c r="G205" s="54" t="s">
        <v>745</v>
      </c>
      <c r="H205" s="27" t="s">
        <v>188</v>
      </c>
    </row>
    <row r="206" spans="1:8" s="41" customFormat="1" ht="32.700000000000003" customHeight="1" x14ac:dyDescent="0.3">
      <c r="A206" s="27" t="str">
        <f t="shared" si="3"/>
        <v>SEGRETERIE PRESIDENZA E VICEPRESIDENZA/DIREZIONE</v>
      </c>
      <c r="B206" s="58" t="s">
        <v>275</v>
      </c>
      <c r="C206" s="58" t="s">
        <v>750</v>
      </c>
      <c r="D206" s="54" t="s">
        <v>747</v>
      </c>
      <c r="E206" s="54" t="s">
        <v>280</v>
      </c>
      <c r="F206" s="54" t="s">
        <v>748</v>
      </c>
      <c r="G206" s="54" t="s">
        <v>749</v>
      </c>
      <c r="H206" s="27" t="s">
        <v>188</v>
      </c>
    </row>
    <row r="207" spans="1:8" s="41" customFormat="1" ht="32.700000000000003" customHeight="1" x14ac:dyDescent="0.3">
      <c r="A207" s="27" t="str">
        <f t="shared" si="3"/>
        <v>GESTIONE DELLE ENTRATE DELLE SPESE E DEL PATRIMONIO</v>
      </c>
      <c r="B207" s="54" t="s">
        <v>58</v>
      </c>
      <c r="C207" s="54" t="s">
        <v>751</v>
      </c>
      <c r="D207" s="54" t="s">
        <v>752</v>
      </c>
      <c r="E207" s="54" t="s">
        <v>329</v>
      </c>
      <c r="F207" s="54" t="s">
        <v>753</v>
      </c>
      <c r="G207" s="54" t="s">
        <v>754</v>
      </c>
      <c r="H207" s="27" t="s">
        <v>188</v>
      </c>
    </row>
    <row r="208" spans="1:8" s="41" customFormat="1" ht="32.700000000000003" customHeight="1" x14ac:dyDescent="0.3">
      <c r="A208" s="27" t="str">
        <f t="shared" si="3"/>
        <v>GESTIONE DEL PERSONALE</v>
      </c>
      <c r="B208" s="58" t="s">
        <v>44</v>
      </c>
      <c r="C208" s="54" t="s">
        <v>755</v>
      </c>
      <c r="D208" s="58" t="s">
        <v>108</v>
      </c>
      <c r="E208" s="54" t="s">
        <v>54</v>
      </c>
      <c r="F208" s="54" t="s">
        <v>46</v>
      </c>
      <c r="G208" s="54" t="s">
        <v>49</v>
      </c>
      <c r="H208" s="27" t="s">
        <v>188</v>
      </c>
    </row>
    <row r="209" spans="1:8" s="41" customFormat="1" ht="32.700000000000003" customHeight="1" x14ac:dyDescent="0.3">
      <c r="A209" s="27" t="str">
        <f t="shared" si="3"/>
        <v>GESTIONE DEL PERSONALE</v>
      </c>
      <c r="B209" s="54" t="s">
        <v>44</v>
      </c>
      <c r="C209" s="54" t="s">
        <v>756</v>
      </c>
      <c r="D209" s="54" t="s">
        <v>757</v>
      </c>
      <c r="E209" s="54" t="s">
        <v>535</v>
      </c>
      <c r="F209" s="54" t="s">
        <v>758</v>
      </c>
      <c r="G209" s="54" t="s">
        <v>43</v>
      </c>
      <c r="H209" s="27" t="s">
        <v>188</v>
      </c>
    </row>
    <row r="210" spans="1:8" s="41" customFormat="1" ht="32.700000000000003" customHeight="1" x14ac:dyDescent="0.3">
      <c r="A210" s="27" t="str">
        <f t="shared" si="3"/>
        <v>GESTIONE DEL PERSONALE</v>
      </c>
      <c r="B210" s="54" t="s">
        <v>44</v>
      </c>
      <c r="C210" s="54" t="s">
        <v>759</v>
      </c>
      <c r="D210" s="54" t="s">
        <v>760</v>
      </c>
      <c r="E210" s="54" t="s">
        <v>535</v>
      </c>
      <c r="F210" s="54" t="s">
        <v>761</v>
      </c>
      <c r="G210" s="54" t="s">
        <v>43</v>
      </c>
      <c r="H210" s="27" t="s">
        <v>188</v>
      </c>
    </row>
    <row r="211" spans="1:8" s="41" customFormat="1" ht="32.700000000000003" customHeight="1" x14ac:dyDescent="0.3">
      <c r="A211" s="27" t="str">
        <f t="shared" si="3"/>
        <v>GESTIONE DEL PERSONALE</v>
      </c>
      <c r="B211" s="54" t="s">
        <v>44</v>
      </c>
      <c r="C211" s="54" t="s">
        <v>762</v>
      </c>
      <c r="D211" s="54" t="s">
        <v>763</v>
      </c>
      <c r="E211" s="54" t="s">
        <v>535</v>
      </c>
      <c r="F211" s="54" t="s">
        <v>764</v>
      </c>
      <c r="G211" s="54" t="s">
        <v>765</v>
      </c>
      <c r="H211" s="27" t="s">
        <v>188</v>
      </c>
    </row>
    <row r="212" spans="1:8" s="41" customFormat="1" ht="32.700000000000003" customHeight="1" x14ac:dyDescent="0.3">
      <c r="A212" s="27" t="str">
        <f t="shared" si="3"/>
        <v>GESTIONE DEL PERSONALE</v>
      </c>
      <c r="B212" s="54" t="s">
        <v>44</v>
      </c>
      <c r="C212" s="54" t="s">
        <v>766</v>
      </c>
      <c r="D212" s="54" t="s">
        <v>767</v>
      </c>
      <c r="E212" s="54" t="s">
        <v>535</v>
      </c>
      <c r="F212" s="54" t="s">
        <v>768</v>
      </c>
      <c r="G212" s="54" t="s">
        <v>769</v>
      </c>
      <c r="H212" s="27" t="s">
        <v>188</v>
      </c>
    </row>
    <row r="213" spans="1:8" s="41" customFormat="1" ht="32.700000000000003" customHeight="1" x14ac:dyDescent="0.3">
      <c r="A213" s="27" t="str">
        <f t="shared" si="3"/>
        <v>INFORMAZIONE/COMUNICAZIONE ESTERNA</v>
      </c>
      <c r="B213" s="54" t="s">
        <v>348</v>
      </c>
      <c r="C213" s="54" t="s">
        <v>770</v>
      </c>
      <c r="D213" s="54" t="s">
        <v>771</v>
      </c>
      <c r="E213" s="54" t="s">
        <v>351</v>
      </c>
      <c r="F213" s="54" t="s">
        <v>772</v>
      </c>
      <c r="G213" s="62" t="s">
        <v>773</v>
      </c>
      <c r="H213" s="27" t="s">
        <v>188</v>
      </c>
    </row>
    <row r="214" spans="1:8" s="41" customFormat="1" ht="32.700000000000003" customHeight="1" x14ac:dyDescent="0.3">
      <c r="A214" s="27" t="str">
        <f t="shared" si="3"/>
        <v>GESTIONE DELLE ENTRATE DELLE SPESE E DEL PATRIMONIO</v>
      </c>
      <c r="B214" s="58" t="s">
        <v>58</v>
      </c>
      <c r="C214" s="54" t="s">
        <v>774</v>
      </c>
      <c r="D214" s="55" t="s">
        <v>775</v>
      </c>
      <c r="E214" s="54" t="s">
        <v>54</v>
      </c>
      <c r="F214" s="54" t="s">
        <v>776</v>
      </c>
      <c r="G214" s="54" t="s">
        <v>777</v>
      </c>
      <c r="H214" s="27" t="s">
        <v>188</v>
      </c>
    </row>
    <row r="215" spans="1:8" s="41" customFormat="1" ht="32.700000000000003" customHeight="1" x14ac:dyDescent="0.3">
      <c r="A215" s="27" t="str">
        <f t="shared" si="3"/>
        <v>SEGRETERIE PRESIDENZA E VICEPRESIDENZA/DIREZIONE</v>
      </c>
      <c r="B215" s="58" t="s">
        <v>275</v>
      </c>
      <c r="C215" s="58" t="s">
        <v>778</v>
      </c>
      <c r="D215" s="54" t="s">
        <v>779</v>
      </c>
      <c r="E215" s="54" t="s">
        <v>278</v>
      </c>
      <c r="F215" s="54" t="s">
        <v>780</v>
      </c>
      <c r="G215" s="54" t="s">
        <v>781</v>
      </c>
      <c r="H215" s="27" t="s">
        <v>188</v>
      </c>
    </row>
    <row r="216" spans="1:8" s="41" customFormat="1" ht="32.700000000000003" customHeight="1" x14ac:dyDescent="0.3">
      <c r="A216" s="27" t="str">
        <f t="shared" si="3"/>
        <v>GESTIONE DOCUMENTALE</v>
      </c>
      <c r="B216" s="54" t="s">
        <v>548</v>
      </c>
      <c r="C216" s="54" t="s">
        <v>549</v>
      </c>
      <c r="D216" s="54" t="s">
        <v>782</v>
      </c>
      <c r="E216" s="54" t="s">
        <v>284</v>
      </c>
      <c r="F216" s="54" t="s">
        <v>552</v>
      </c>
      <c r="G216" s="54" t="s">
        <v>783</v>
      </c>
      <c r="H216" s="27" t="s">
        <v>188</v>
      </c>
    </row>
    <row r="217" spans="1:8" s="41" customFormat="1" ht="32.700000000000003" customHeight="1" x14ac:dyDescent="0.3">
      <c r="A217" s="27" t="str">
        <f t="shared" si="3"/>
        <v>GESTIONE DEL PERSONALE</v>
      </c>
      <c r="B217" s="54" t="s">
        <v>44</v>
      </c>
      <c r="C217" s="54" t="s">
        <v>784</v>
      </c>
      <c r="D217" s="54" t="s">
        <v>785</v>
      </c>
      <c r="E217" s="54" t="s">
        <v>535</v>
      </c>
      <c r="F217" s="54" t="s">
        <v>46</v>
      </c>
      <c r="G217" s="54" t="s">
        <v>786</v>
      </c>
      <c r="H217" s="27" t="s">
        <v>188</v>
      </c>
    </row>
    <row r="218" spans="1:8" s="41" customFormat="1" ht="32.700000000000003" customHeight="1" x14ac:dyDescent="0.3">
      <c r="A218" s="27" t="str">
        <f t="shared" si="3"/>
        <v>INCARICHI E NOMINE</v>
      </c>
      <c r="B218" s="54" t="s">
        <v>570</v>
      </c>
      <c r="C218" s="54" t="s">
        <v>787</v>
      </c>
      <c r="D218" s="54" t="s">
        <v>788</v>
      </c>
      <c r="E218" s="54" t="s">
        <v>379</v>
      </c>
      <c r="F218" s="54" t="s">
        <v>91</v>
      </c>
      <c r="G218" s="54" t="s">
        <v>339</v>
      </c>
      <c r="H218" s="27" t="s">
        <v>188</v>
      </c>
    </row>
    <row r="219" spans="1:8" s="41" customFormat="1" ht="32.700000000000003" customHeight="1" x14ac:dyDescent="0.3">
      <c r="A219" s="27" t="str">
        <f t="shared" si="3"/>
        <v>RELAZIONI ISTITUZIONALI INTERNAZIONALI</v>
      </c>
      <c r="B219" s="54" t="s">
        <v>257</v>
      </c>
      <c r="C219" s="54" t="s">
        <v>789</v>
      </c>
      <c r="D219" s="54" t="s">
        <v>790</v>
      </c>
      <c r="E219" s="54" t="s">
        <v>379</v>
      </c>
      <c r="F219" s="54" t="s">
        <v>338</v>
      </c>
      <c r="G219" s="54" t="s">
        <v>339</v>
      </c>
      <c r="H219" s="27" t="s">
        <v>188</v>
      </c>
    </row>
    <row r="220" spans="1:8" s="41" customFormat="1" ht="32.700000000000003" customHeight="1" x14ac:dyDescent="0.3">
      <c r="A220" s="27" t="str">
        <f t="shared" si="3"/>
        <v>SEGRETERIE PRESIDENZA E VICEPRESIDENZA/DIREZIONE</v>
      </c>
      <c r="B220" s="58" t="s">
        <v>275</v>
      </c>
      <c r="C220" s="58" t="s">
        <v>778</v>
      </c>
      <c r="D220" s="54" t="s">
        <v>791</v>
      </c>
      <c r="E220" s="54" t="s">
        <v>278</v>
      </c>
      <c r="F220" s="54" t="s">
        <v>792</v>
      </c>
      <c r="G220" s="54" t="s">
        <v>793</v>
      </c>
      <c r="H220" s="27" t="s">
        <v>188</v>
      </c>
    </row>
    <row r="221" spans="1:8" s="41" customFormat="1" ht="32.700000000000003" customHeight="1" x14ac:dyDescent="0.3">
      <c r="A221" s="27" t="str">
        <f t="shared" si="3"/>
        <v>SEGRETERIE PRESIDENZA E VICEPRESIDENZA/DIREZIONE</v>
      </c>
      <c r="B221" s="58" t="s">
        <v>275</v>
      </c>
      <c r="C221" s="58" t="s">
        <v>794</v>
      </c>
      <c r="D221" s="54" t="s">
        <v>791</v>
      </c>
      <c r="E221" s="54" t="s">
        <v>280</v>
      </c>
      <c r="F221" s="54" t="s">
        <v>792</v>
      </c>
      <c r="G221" s="54" t="s">
        <v>793</v>
      </c>
      <c r="H221" s="27" t="s">
        <v>188</v>
      </c>
    </row>
    <row r="222" spans="1:8" ht="32.700000000000003" customHeight="1" x14ac:dyDescent="0.3">
      <c r="A222" s="27" t="str">
        <f t="shared" si="3"/>
        <v>SEGRETERIE PRESIDENZA E VICEPRESIDENZA/DIREZIONE</v>
      </c>
      <c r="B222" s="58" t="s">
        <v>275</v>
      </c>
      <c r="C222" s="58" t="s">
        <v>794</v>
      </c>
      <c r="D222" s="54" t="s">
        <v>779</v>
      </c>
      <c r="E222" s="54" t="s">
        <v>280</v>
      </c>
      <c r="F222" s="54" t="s">
        <v>780</v>
      </c>
      <c r="G222" s="54" t="s">
        <v>781</v>
      </c>
      <c r="H222" s="27" t="s">
        <v>188</v>
      </c>
    </row>
    <row r="223" spans="1:8" ht="32.700000000000003" customHeight="1" x14ac:dyDescent="0.3">
      <c r="A223" s="27" t="str">
        <f t="shared" si="3"/>
        <v>VIGILANZA ORDINI (ART. 12, CO. 1 LETTE. E) (ridurre il punteggio)</v>
      </c>
      <c r="B223" s="54" t="s">
        <v>700</v>
      </c>
      <c r="C223" s="54" t="s">
        <v>127</v>
      </c>
      <c r="D223" s="55" t="s">
        <v>128</v>
      </c>
      <c r="E223" s="54" t="s">
        <v>54</v>
      </c>
      <c r="F223" s="54" t="s">
        <v>72</v>
      </c>
      <c r="G223" s="54" t="s">
        <v>795</v>
      </c>
      <c r="H223" s="27" t="s">
        <v>188</v>
      </c>
    </row>
    <row r="224" spans="1:8" ht="56.7" customHeight="1" x14ac:dyDescent="0.3">
      <c r="A224" s="27" t="str">
        <f t="shared" si="3"/>
        <v>INNOVAZIONE DIGITALE</v>
      </c>
      <c r="B224" s="54" t="s">
        <v>236</v>
      </c>
      <c r="C224" s="54" t="s">
        <v>796</v>
      </c>
      <c r="D224" s="54" t="s">
        <v>797</v>
      </c>
      <c r="E224" s="54" t="s">
        <v>798</v>
      </c>
      <c r="F224" s="54" t="s">
        <v>799</v>
      </c>
      <c r="G224" s="54" t="s">
        <v>800</v>
      </c>
      <c r="H224" s="27" t="s">
        <v>188</v>
      </c>
    </row>
    <row r="225" spans="1:8" ht="32.700000000000003" customHeight="1" x14ac:dyDescent="0.3">
      <c r="A225" s="27" t="str">
        <f t="shared" si="3"/>
        <v>ANTICORRUZIONE</v>
      </c>
      <c r="B225" s="58" t="s">
        <v>135</v>
      </c>
      <c r="C225" s="54" t="s">
        <v>801</v>
      </c>
      <c r="D225" s="54" t="s">
        <v>802</v>
      </c>
      <c r="E225" s="54" t="s">
        <v>296</v>
      </c>
      <c r="F225" s="54" t="s">
        <v>322</v>
      </c>
      <c r="G225" s="54" t="s">
        <v>705</v>
      </c>
      <c r="H225" s="27" t="s">
        <v>188</v>
      </c>
    </row>
    <row r="226" spans="1:8" ht="32.700000000000003" customHeight="1" x14ac:dyDescent="0.3">
      <c r="A226" s="27" t="str">
        <f t="shared" si="3"/>
        <v>TRASPARENZA</v>
      </c>
      <c r="B226" s="58" t="s">
        <v>385</v>
      </c>
      <c r="C226" s="54" t="s">
        <v>803</v>
      </c>
      <c r="D226" s="54" t="s">
        <v>804</v>
      </c>
      <c r="E226" s="54" t="s">
        <v>296</v>
      </c>
      <c r="F226" s="54" t="s">
        <v>563</v>
      </c>
      <c r="G226" s="54" t="s">
        <v>564</v>
      </c>
      <c r="H226" s="27" t="s">
        <v>188</v>
      </c>
    </row>
    <row r="227" spans="1:8" ht="59.7" customHeight="1" x14ac:dyDescent="0.3">
      <c r="A227" s="27" t="str">
        <f t="shared" si="3"/>
        <v>CONTRATTI PUBBLICI</v>
      </c>
      <c r="B227" s="54" t="s">
        <v>68</v>
      </c>
      <c r="C227" s="54" t="s">
        <v>805</v>
      </c>
      <c r="D227" s="54" t="s">
        <v>806</v>
      </c>
      <c r="E227" s="54" t="s">
        <v>807</v>
      </c>
      <c r="F227" s="54" t="s">
        <v>470</v>
      </c>
      <c r="G227" s="54" t="s">
        <v>734</v>
      </c>
      <c r="H227" s="27" t="s">
        <v>188</v>
      </c>
    </row>
    <row r="228" spans="1:8" ht="60" customHeight="1" x14ac:dyDescent="0.3">
      <c r="A228" s="27" t="str">
        <f t="shared" si="3"/>
        <v>GESTIONE DOCUMENTALE</v>
      </c>
      <c r="B228" s="54" t="s">
        <v>548</v>
      </c>
      <c r="C228" s="54" t="s">
        <v>808</v>
      </c>
      <c r="D228" s="54" t="s">
        <v>809</v>
      </c>
      <c r="E228" s="54" t="s">
        <v>284</v>
      </c>
      <c r="F228" s="54" t="s">
        <v>810</v>
      </c>
      <c r="G228" s="54" t="s">
        <v>240</v>
      </c>
      <c r="H228" s="27" t="s">
        <v>188</v>
      </c>
    </row>
    <row r="295" spans="1:8" s="34" customFormat="1" ht="32.700000000000003" customHeight="1" x14ac:dyDescent="0.3">
      <c r="A295" s="46"/>
      <c r="B295" s="66"/>
      <c r="C295" s="46"/>
      <c r="D295" s="46"/>
      <c r="E295" s="46"/>
      <c r="F295" s="46"/>
      <c r="G295" s="67"/>
      <c r="H295" s="67"/>
    </row>
    <row r="296" spans="1:8" s="35" customFormat="1" ht="32.700000000000003" customHeight="1" x14ac:dyDescent="0.3">
      <c r="A296" s="46"/>
      <c r="B296" s="66"/>
      <c r="C296" s="46"/>
      <c r="D296" s="46"/>
      <c r="E296" s="46"/>
      <c r="F296" s="46"/>
      <c r="G296" s="67"/>
      <c r="H296" s="67"/>
    </row>
    <row r="297" spans="1:8" s="35" customFormat="1" ht="32.700000000000003" customHeight="1" x14ac:dyDescent="0.3">
      <c r="A297" s="46"/>
      <c r="B297" s="66"/>
      <c r="C297" s="46"/>
      <c r="D297" s="46"/>
      <c r="E297" s="46"/>
      <c r="F297" s="46"/>
      <c r="G297" s="67"/>
      <c r="H297" s="67"/>
    </row>
    <row r="298" spans="1:8" s="35" customFormat="1" ht="32.700000000000003" customHeight="1" x14ac:dyDescent="0.3"/>
    <row r="299" spans="1:8" s="35" customFormat="1" ht="32.700000000000003" customHeight="1" x14ac:dyDescent="0.3"/>
    <row r="300" spans="1:8" s="35" customFormat="1" ht="32.700000000000003" customHeight="1" x14ac:dyDescent="0.3"/>
    <row r="301" spans="1:8" s="72" customFormat="1" ht="32.700000000000003" customHeight="1" x14ac:dyDescent="0.3">
      <c r="A301" s="35"/>
      <c r="B301" s="35"/>
      <c r="C301" s="35"/>
      <c r="D301" s="35"/>
      <c r="E301" s="35"/>
      <c r="F301" s="35"/>
      <c r="G301" s="35"/>
      <c r="H301" s="35"/>
    </row>
    <row r="302" spans="1:8" s="72" customFormat="1" ht="32.700000000000003" customHeight="1" x14ac:dyDescent="0.3">
      <c r="A302" s="35"/>
      <c r="B302" s="35"/>
      <c r="C302" s="35"/>
      <c r="D302" s="35"/>
      <c r="E302" s="35"/>
      <c r="F302" s="35"/>
      <c r="G302" s="35"/>
      <c r="H302" s="35"/>
    </row>
    <row r="305" ht="29.7" customHeight="1" x14ac:dyDescent="0.3"/>
  </sheetData>
  <autoFilter ref="A1:H302" xr:uid="{E1E1D4A9-7BF1-4434-BEFC-F4D547CBB514}"/>
  <pageMargins left="0.23622047244094491" right="0.23622047244094491" top="0.74803149606299213" bottom="0.74803149606299213" header="0.31496062992125984" footer="0.31496062992125984"/>
  <pageSetup paperSize="8" scale="10" fitToHeight="0" orientation="landscape" r:id="rId1"/>
  <headerFooter>
    <oddHeader>&amp;CPTPCT CNDCEC 2021-2023
MAPPATURA COMPLETA DEI PROCESSI DEL CNDCEC &amp;RAllegato 01 PTPCT del CNDCEC</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417246-DF54-4A0B-AE20-16E7DD1045EF}">
  <dimension ref="A1:AF16"/>
  <sheetViews>
    <sheetView tabSelected="1" zoomScale="53" zoomScaleNormal="53" workbookViewId="0">
      <selection activeCell="Q4" sqref="Q4"/>
    </sheetView>
  </sheetViews>
  <sheetFormatPr defaultColWidth="9.109375" defaultRowHeight="55.95" customHeight="1" x14ac:dyDescent="0.2"/>
  <cols>
    <col min="1" max="1" width="19.6640625" style="18" customWidth="1"/>
    <col min="2" max="2" width="22.44140625" style="18" customWidth="1"/>
    <col min="3" max="3" width="26.33203125" style="18" customWidth="1"/>
    <col min="4" max="4" width="19" style="18" customWidth="1"/>
    <col min="5" max="5" width="8.44140625" style="18" bestFit="1" customWidth="1"/>
    <col min="6" max="6" width="18.44140625" style="18" bestFit="1" customWidth="1"/>
    <col min="7" max="16" width="0" style="18" hidden="1" customWidth="1"/>
    <col min="17" max="17" width="39.44140625" style="18" bestFit="1" customWidth="1"/>
    <col min="18" max="18" width="17.6640625" style="18" bestFit="1" customWidth="1"/>
    <col min="19" max="19" width="12.109375" style="18" hidden="1" customWidth="1"/>
    <col min="20" max="20" width="17.33203125" style="18" hidden="1" customWidth="1"/>
    <col min="21" max="21" width="17.109375" style="18" hidden="1" customWidth="1"/>
    <col min="22" max="22" width="15.109375" style="18" hidden="1" customWidth="1"/>
    <col min="23" max="23" width="16.6640625" style="18" hidden="1" customWidth="1"/>
    <col min="24" max="24" width="15.6640625" style="18" hidden="1" customWidth="1"/>
    <col min="25" max="25" width="17.5546875" style="18" hidden="1" customWidth="1"/>
    <col min="26" max="26" width="15.6640625" style="18" hidden="1" customWidth="1"/>
    <col min="27" max="27" width="17.5546875" style="18" hidden="1" customWidth="1"/>
    <col min="28" max="28" width="17.44140625" style="18" hidden="1" customWidth="1"/>
    <col min="29" max="29" width="15.109375" style="18" hidden="1" customWidth="1"/>
    <col min="30" max="30" width="13.88671875" style="18" bestFit="1" customWidth="1"/>
    <col min="31" max="31" width="9.109375" style="18"/>
    <col min="32" max="32" width="13.88671875" style="18" customWidth="1"/>
    <col min="33" max="16384" width="9.109375" style="18"/>
  </cols>
  <sheetData>
    <row r="1" spans="1:32" ht="55.95" customHeight="1" x14ac:dyDescent="0.2">
      <c r="A1" s="15" t="s">
        <v>0</v>
      </c>
      <c r="B1" s="15" t="s">
        <v>1</v>
      </c>
      <c r="C1" s="15" t="s">
        <v>2</v>
      </c>
      <c r="D1" s="15" t="s">
        <v>3</v>
      </c>
      <c r="E1" s="15" t="s">
        <v>162</v>
      </c>
      <c r="F1" s="15" t="s">
        <v>5</v>
      </c>
      <c r="G1" s="15" t="s">
        <v>6</v>
      </c>
      <c r="H1" s="15" t="s">
        <v>7</v>
      </c>
      <c r="I1" s="15" t="s">
        <v>8</v>
      </c>
      <c r="J1" s="15" t="s">
        <v>9</v>
      </c>
      <c r="K1" s="15" t="s">
        <v>10</v>
      </c>
      <c r="L1" s="15" t="s">
        <v>11</v>
      </c>
      <c r="M1" s="15" t="s">
        <v>12</v>
      </c>
      <c r="N1" s="15" t="s">
        <v>13</v>
      </c>
      <c r="O1" s="15" t="s">
        <v>14</v>
      </c>
      <c r="P1" s="15" t="s">
        <v>15</v>
      </c>
      <c r="Q1" s="15" t="s">
        <v>16</v>
      </c>
      <c r="R1" s="15" t="s">
        <v>17</v>
      </c>
      <c r="S1" s="16" t="s">
        <v>18</v>
      </c>
      <c r="T1" s="15" t="s">
        <v>19</v>
      </c>
      <c r="U1" s="15" t="s">
        <v>20</v>
      </c>
      <c r="V1" s="15" t="s">
        <v>21</v>
      </c>
      <c r="W1" s="15" t="s">
        <v>22</v>
      </c>
      <c r="X1" s="15" t="s">
        <v>23</v>
      </c>
      <c r="Y1" s="15" t="s">
        <v>24</v>
      </c>
      <c r="Z1" s="15" t="s">
        <v>25</v>
      </c>
      <c r="AA1" s="15" t="s">
        <v>26</v>
      </c>
      <c r="AB1" s="15" t="s">
        <v>27</v>
      </c>
      <c r="AC1" s="15" t="s">
        <v>28</v>
      </c>
      <c r="AD1" s="15" t="s">
        <v>29</v>
      </c>
      <c r="AE1" s="15" t="s">
        <v>30</v>
      </c>
      <c r="AF1" s="17" t="s">
        <v>31</v>
      </c>
    </row>
    <row r="2" spans="1:32" ht="55.95" customHeight="1" x14ac:dyDescent="0.2">
      <c r="A2" s="10" t="s">
        <v>52</v>
      </c>
      <c r="B2" s="10" t="s">
        <v>52</v>
      </c>
      <c r="C2" s="10" t="s">
        <v>82</v>
      </c>
      <c r="D2" s="10" t="s">
        <v>814</v>
      </c>
      <c r="E2" s="10" t="s">
        <v>54</v>
      </c>
      <c r="F2" s="10" t="s">
        <v>163</v>
      </c>
      <c r="G2" s="10" t="s">
        <v>83</v>
      </c>
      <c r="H2" s="10" t="s">
        <v>35</v>
      </c>
      <c r="I2" s="10" t="s">
        <v>36</v>
      </c>
      <c r="J2" s="10" t="s">
        <v>63</v>
      </c>
      <c r="K2" s="10" t="s">
        <v>38</v>
      </c>
      <c r="L2" s="10" t="s">
        <v>39</v>
      </c>
      <c r="M2" s="10" t="s">
        <v>64</v>
      </c>
      <c r="N2" s="10" t="s">
        <v>40</v>
      </c>
      <c r="O2" s="10" t="s">
        <v>41</v>
      </c>
      <c r="P2" s="10" t="s">
        <v>42</v>
      </c>
      <c r="Q2" s="10" t="s">
        <v>164</v>
      </c>
      <c r="R2" s="10" t="s">
        <v>43</v>
      </c>
      <c r="S2" s="14"/>
      <c r="T2" s="5">
        <f>IFERROR(VLOOKUP(G2,[2]Punteggi!$A:$B,2,FALSE),"NR")</f>
        <v>5</v>
      </c>
      <c r="U2" s="5">
        <f>IFERROR(VLOOKUP(H2,[2]Punteggi!$A:$B,2,FALSE),"NR")</f>
        <v>5</v>
      </c>
      <c r="V2" s="5">
        <f>IFERROR(VLOOKUP(I2,[2]Punteggi!$A:$B,2,FALSE),"NR")</f>
        <v>2</v>
      </c>
      <c r="W2" s="5">
        <f>IFERROR(VLOOKUP(J2,[2]Punteggi!$A:$B,2,FALSE),"NR")</f>
        <v>1</v>
      </c>
      <c r="X2" s="5">
        <f>IFERROR(VLOOKUP(K2,[2]Punteggi!$A:$B,2,FALSE),"NR")</f>
        <v>1</v>
      </c>
      <c r="Y2" s="5">
        <f>IFERROR(VLOOKUP(L2,[2]Punteggi!$A:$B,2,FALSE),"NR")</f>
        <v>0</v>
      </c>
      <c r="Z2" s="5">
        <f>IFERROR(VLOOKUP(M2,[2]Punteggi!$A:$B,2,FALSE),"NR")</f>
        <v>3</v>
      </c>
      <c r="AA2" s="5">
        <f>IFERROR(VLOOKUP(N2,[2]Punteggi!$A:$B,2,FALSE),"NR")</f>
        <v>5</v>
      </c>
      <c r="AB2" s="5">
        <f>IFERROR(VLOOKUP(O2,[2]Punteggi!$A:$B,2,FALSE),"NR")</f>
        <v>1</v>
      </c>
      <c r="AC2" s="5">
        <f>IFERROR(VLOOKUP(P2,[2]Punteggi!$A:$B,2,FALSE),"NR")</f>
        <v>5</v>
      </c>
      <c r="AD2" s="6">
        <f t="shared" ref="AD2:AD16" si="0">IFERROR(+AVERAGE($U2,$X2,$Y2,$AA2),"NR")</f>
        <v>2.75</v>
      </c>
      <c r="AE2" s="6">
        <f t="shared" ref="AE2:AE16" si="1">IFERROR(+AVERAGE($T2,$V2,$W2,$Z2,$AB2,$AC2),"NR")</f>
        <v>2.8333333333333335</v>
      </c>
      <c r="AF2" s="6">
        <f t="shared" ref="AF2:AF16" si="2">IFERROR((+AD2*AE2),"NR")</f>
        <v>7.791666666666667</v>
      </c>
    </row>
    <row r="3" spans="1:32" ht="55.95" customHeight="1" x14ac:dyDescent="0.2">
      <c r="A3" s="1" t="s">
        <v>52</v>
      </c>
      <c r="B3" s="10" t="s">
        <v>52</v>
      </c>
      <c r="C3" s="10" t="s">
        <v>82</v>
      </c>
      <c r="D3" s="10" t="s">
        <v>813</v>
      </c>
      <c r="E3" s="10" t="s">
        <v>129</v>
      </c>
      <c r="F3" s="10" t="s">
        <v>72</v>
      </c>
      <c r="G3" s="10" t="s">
        <v>83</v>
      </c>
      <c r="H3" s="10" t="s">
        <v>77</v>
      </c>
      <c r="I3" s="10" t="s">
        <v>74</v>
      </c>
      <c r="J3" s="10" t="s">
        <v>63</v>
      </c>
      <c r="K3" s="10" t="s">
        <v>38</v>
      </c>
      <c r="L3" s="10" t="s">
        <v>39</v>
      </c>
      <c r="M3" s="10" t="s">
        <v>48</v>
      </c>
      <c r="N3" s="10" t="s">
        <v>40</v>
      </c>
      <c r="O3" s="10" t="s">
        <v>66</v>
      </c>
      <c r="P3" s="10" t="s">
        <v>42</v>
      </c>
      <c r="Q3" s="10" t="s">
        <v>177</v>
      </c>
      <c r="R3" s="10" t="s">
        <v>50</v>
      </c>
      <c r="S3" s="3"/>
      <c r="T3" s="5">
        <f>IFERROR(VLOOKUP(G3,[2]Punteggi!$A:$B,2,FALSE),"NR")</f>
        <v>5</v>
      </c>
      <c r="U3" s="5">
        <f>IFERROR(VLOOKUP(H3,[2]Punteggi!$A:$B,2,FALSE),"NR")</f>
        <v>2</v>
      </c>
      <c r="V3" s="5">
        <f>IFERROR(VLOOKUP(I3,[2]Punteggi!$A:$B,2,FALSE),"NR")</f>
        <v>5</v>
      </c>
      <c r="W3" s="5">
        <f>IFERROR(VLOOKUP(J3,[2]Punteggi!$A:$B,2,FALSE),"NR")</f>
        <v>1</v>
      </c>
      <c r="X3" s="5">
        <f>IFERROR(VLOOKUP(K3,[2]Punteggi!$A:$B,2,FALSE),"NR")</f>
        <v>1</v>
      </c>
      <c r="Y3" s="5">
        <f>IFERROR(VLOOKUP(L3,[2]Punteggi!$A:$B,2,FALSE),"NR")</f>
        <v>0</v>
      </c>
      <c r="Z3" s="5">
        <f>IFERROR(VLOOKUP(M3,[2]Punteggi!$A:$B,2,FALSE),"NR")</f>
        <v>5</v>
      </c>
      <c r="AA3" s="5">
        <f>IFERROR(VLOOKUP(N3,[2]Punteggi!$A:$B,2,FALSE),"NR")</f>
        <v>5</v>
      </c>
      <c r="AB3" s="5">
        <f>IFERROR(VLOOKUP(O3,[2]Punteggi!$A:$B,2,FALSE),"NR")</f>
        <v>5</v>
      </c>
      <c r="AC3" s="5">
        <f>IFERROR(VLOOKUP(P3,[2]Punteggi!$A:$B,2,FALSE),"NR")</f>
        <v>5</v>
      </c>
      <c r="AD3" s="6">
        <f t="shared" si="0"/>
        <v>2</v>
      </c>
      <c r="AE3" s="6">
        <f t="shared" si="1"/>
        <v>4.333333333333333</v>
      </c>
      <c r="AF3" s="6">
        <f t="shared" si="2"/>
        <v>8.6666666666666661</v>
      </c>
    </row>
    <row r="4" spans="1:32" ht="55.95" customHeight="1" x14ac:dyDescent="0.2">
      <c r="A4" s="8" t="s">
        <v>52</v>
      </c>
      <c r="B4" s="10" t="s">
        <v>52</v>
      </c>
      <c r="C4" s="10" t="s">
        <v>82</v>
      </c>
      <c r="D4" s="10" t="s">
        <v>812</v>
      </c>
      <c r="E4" s="10" t="s">
        <v>129</v>
      </c>
      <c r="F4" s="10" t="s">
        <v>72</v>
      </c>
      <c r="G4" s="10" t="s">
        <v>83</v>
      </c>
      <c r="H4" s="10" t="s">
        <v>77</v>
      </c>
      <c r="I4" s="10" t="s">
        <v>74</v>
      </c>
      <c r="J4" s="10" t="s">
        <v>63</v>
      </c>
      <c r="K4" s="10" t="s">
        <v>38</v>
      </c>
      <c r="L4" s="10" t="s">
        <v>39</v>
      </c>
      <c r="M4" s="10" t="s">
        <v>48</v>
      </c>
      <c r="N4" s="10" t="s">
        <v>65</v>
      </c>
      <c r="O4" s="10" t="s">
        <v>66</v>
      </c>
      <c r="P4" s="10" t="s">
        <v>42</v>
      </c>
      <c r="Q4" s="10" t="s">
        <v>169</v>
      </c>
      <c r="R4" s="10" t="s">
        <v>50</v>
      </c>
      <c r="S4" s="3"/>
      <c r="T4" s="5">
        <f>IFERROR(VLOOKUP(G4,[2]Punteggi!$A:$B,2,FALSE),"NR")</f>
        <v>5</v>
      </c>
      <c r="U4" s="5">
        <f>IFERROR(VLOOKUP(H4,[2]Punteggi!$A:$B,2,FALSE),"NR")</f>
        <v>2</v>
      </c>
      <c r="V4" s="5">
        <f>IFERROR(VLOOKUP(I4,[2]Punteggi!$A:$B,2,FALSE),"NR")</f>
        <v>5</v>
      </c>
      <c r="W4" s="5">
        <f>IFERROR(VLOOKUP(J4,[2]Punteggi!$A:$B,2,FALSE),"NR")</f>
        <v>1</v>
      </c>
      <c r="X4" s="5">
        <f>IFERROR(VLOOKUP(K4,[2]Punteggi!$A:$B,2,FALSE),"NR")</f>
        <v>1</v>
      </c>
      <c r="Y4" s="5">
        <f>IFERROR(VLOOKUP(L4,[2]Punteggi!$A:$B,2,FALSE),"NR")</f>
        <v>0</v>
      </c>
      <c r="Z4" s="5">
        <f>IFERROR(VLOOKUP(M4,[2]Punteggi!$A:$B,2,FALSE),"NR")</f>
        <v>5</v>
      </c>
      <c r="AA4" s="5">
        <f>IFERROR(VLOOKUP(N4,[2]Punteggi!$A:$B,2,FALSE),"NR")</f>
        <v>4</v>
      </c>
      <c r="AB4" s="5">
        <f>IFERROR(VLOOKUP(O4,[2]Punteggi!$A:$B,2,FALSE),"NR")</f>
        <v>5</v>
      </c>
      <c r="AC4" s="5">
        <f>IFERROR(VLOOKUP(P4,[2]Punteggi!$A:$B,2,FALSE),"NR")</f>
        <v>5</v>
      </c>
      <c r="AD4" s="6">
        <f t="shared" si="0"/>
        <v>1.75</v>
      </c>
      <c r="AE4" s="6">
        <f t="shared" si="1"/>
        <v>4.333333333333333</v>
      </c>
      <c r="AF4" s="6">
        <f t="shared" si="2"/>
        <v>7.583333333333333</v>
      </c>
    </row>
    <row r="5" spans="1:32" s="14" customFormat="1" ht="65.25" customHeight="1" x14ac:dyDescent="0.2">
      <c r="A5" s="1" t="s">
        <v>52</v>
      </c>
      <c r="B5" s="10" t="s">
        <v>52</v>
      </c>
      <c r="C5" s="10" t="s">
        <v>82</v>
      </c>
      <c r="D5" s="10" t="s">
        <v>168</v>
      </c>
      <c r="E5" s="10" t="s">
        <v>154</v>
      </c>
      <c r="F5" s="10" t="s">
        <v>79</v>
      </c>
      <c r="G5" s="10" t="s">
        <v>160</v>
      </c>
      <c r="H5" s="10" t="s">
        <v>43</v>
      </c>
      <c r="I5" s="10" t="s">
        <v>74</v>
      </c>
      <c r="J5" s="10" t="s">
        <v>63</v>
      </c>
      <c r="K5" s="10" t="s">
        <v>38</v>
      </c>
      <c r="L5" s="10" t="s">
        <v>39</v>
      </c>
      <c r="M5" s="10" t="s">
        <v>48</v>
      </c>
      <c r="N5" s="10" t="s">
        <v>40</v>
      </c>
      <c r="O5" s="10" t="s">
        <v>41</v>
      </c>
      <c r="P5" s="10" t="s">
        <v>42</v>
      </c>
      <c r="Q5" s="10" t="s">
        <v>169</v>
      </c>
      <c r="R5" s="10" t="s">
        <v>43</v>
      </c>
      <c r="S5" s="3"/>
      <c r="T5" s="5">
        <v>2</v>
      </c>
      <c r="U5" s="5">
        <v>3</v>
      </c>
      <c r="V5" s="5">
        <f>IFERROR(VLOOKUP(I5,[2]Punteggi!$A:$B,2,FALSE),"NR")</f>
        <v>5</v>
      </c>
      <c r="W5" s="5">
        <f>IFERROR(VLOOKUP(J5,[2]Punteggi!$A:$B,2,FALSE),"NR")</f>
        <v>1</v>
      </c>
      <c r="X5" s="5">
        <f>IFERROR(VLOOKUP(K5,[2]Punteggi!$A:$B,2,FALSE),"NR")</f>
        <v>1</v>
      </c>
      <c r="Y5" s="5">
        <f>IFERROR(VLOOKUP(L5,[2]Punteggi!$A:$B,2,FALSE),"NR")</f>
        <v>0</v>
      </c>
      <c r="Z5" s="5">
        <f>IFERROR(VLOOKUP(M5,[2]Punteggi!$A:$B,2,FALSE),"NR")</f>
        <v>5</v>
      </c>
      <c r="AA5" s="5">
        <f>IFERROR(VLOOKUP(N5,[2]Punteggi!$A:$B,2,FALSE),"NR")</f>
        <v>5</v>
      </c>
      <c r="AB5" s="5">
        <f>IFERROR(VLOOKUP(O5,[2]Punteggi!$A:$B,2,FALSE),"NR")</f>
        <v>1</v>
      </c>
      <c r="AC5" s="5">
        <f>IFERROR(VLOOKUP(P5,[2]Punteggi!$A:$B,2,FALSE),"NR")</f>
        <v>5</v>
      </c>
      <c r="AD5" s="6">
        <f t="shared" si="0"/>
        <v>2.25</v>
      </c>
      <c r="AE5" s="6">
        <f t="shared" si="1"/>
        <v>3.1666666666666665</v>
      </c>
      <c r="AF5" s="6">
        <f t="shared" si="2"/>
        <v>7.125</v>
      </c>
    </row>
    <row r="6" spans="1:32" ht="55.95" customHeight="1" x14ac:dyDescent="0.2">
      <c r="A6" s="1" t="s">
        <v>68</v>
      </c>
      <c r="B6" s="10" t="s">
        <v>68</v>
      </c>
      <c r="C6" s="10" t="s">
        <v>69</v>
      </c>
      <c r="D6" s="10" t="s">
        <v>70</v>
      </c>
      <c r="E6" s="10" t="s">
        <v>71</v>
      </c>
      <c r="F6" s="10" t="s">
        <v>72</v>
      </c>
      <c r="G6" s="10" t="s">
        <v>34</v>
      </c>
      <c r="H6" s="10" t="s">
        <v>73</v>
      </c>
      <c r="I6" s="10" t="s">
        <v>74</v>
      </c>
      <c r="J6" s="10" t="s">
        <v>63</v>
      </c>
      <c r="K6" s="10" t="s">
        <v>38</v>
      </c>
      <c r="L6" s="10" t="s">
        <v>39</v>
      </c>
      <c r="M6" s="10" t="s">
        <v>48</v>
      </c>
      <c r="N6" s="10" t="s">
        <v>65</v>
      </c>
      <c r="O6" s="10" t="s">
        <v>66</v>
      </c>
      <c r="P6" s="10" t="s">
        <v>75</v>
      </c>
      <c r="Q6" s="10" t="s">
        <v>165</v>
      </c>
      <c r="R6" s="10" t="s">
        <v>50</v>
      </c>
      <c r="S6" s="7"/>
      <c r="T6" s="5">
        <f>IFERROR(VLOOKUP(G6,[2]Punteggi!$A:$B,2,FALSE),"NR")</f>
        <v>2</v>
      </c>
      <c r="U6" s="5">
        <f>IFERROR(VLOOKUP(H6,[2]Punteggi!$A:$B,2,FALSE),"NR")</f>
        <v>3</v>
      </c>
      <c r="V6" s="5">
        <f>IFERROR(VLOOKUP(I6,[2]Punteggi!$A:$B,2,FALSE),"NR")</f>
        <v>5</v>
      </c>
      <c r="W6" s="5">
        <f>IFERROR(VLOOKUP(J6,[2]Punteggi!$A:$B,2,FALSE),"NR")</f>
        <v>1</v>
      </c>
      <c r="X6" s="5">
        <f>IFERROR(VLOOKUP(K6,[2]Punteggi!$A:$B,2,FALSE),"NR")</f>
        <v>1</v>
      </c>
      <c r="Y6" s="5">
        <f>IFERROR(VLOOKUP(L6,[2]Punteggi!$A:$B,2,FALSE),"NR")</f>
        <v>0</v>
      </c>
      <c r="Z6" s="5">
        <f>IFERROR(VLOOKUP(M6,[2]Punteggi!$A:$B,2,FALSE),"NR")</f>
        <v>5</v>
      </c>
      <c r="AA6" s="5">
        <f>IFERROR(VLOOKUP(N6,[2]Punteggi!$A:$B,2,FALSE),"NR")</f>
        <v>4</v>
      </c>
      <c r="AB6" s="5">
        <f>IFERROR(VLOOKUP(O6,[2]Punteggi!$A:$B,2,FALSE),"NR")</f>
        <v>5</v>
      </c>
      <c r="AC6" s="5">
        <f>IFERROR(VLOOKUP(P6,[2]Punteggi!$A:$B,2,FALSE),"NR")</f>
        <v>4</v>
      </c>
      <c r="AD6" s="6">
        <f t="shared" si="0"/>
        <v>2</v>
      </c>
      <c r="AE6" s="6">
        <f t="shared" si="1"/>
        <v>3.6666666666666665</v>
      </c>
      <c r="AF6" s="6">
        <f t="shared" si="2"/>
        <v>7.333333333333333</v>
      </c>
    </row>
    <row r="7" spans="1:32" ht="55.95" customHeight="1" x14ac:dyDescent="0.2">
      <c r="A7" s="1" t="s">
        <v>68</v>
      </c>
      <c r="B7" s="10" t="s">
        <v>68</v>
      </c>
      <c r="C7" s="10" t="s">
        <v>130</v>
      </c>
      <c r="D7" s="10" t="s">
        <v>131</v>
      </c>
      <c r="E7" s="10" t="s">
        <v>129</v>
      </c>
      <c r="F7" s="10" t="s">
        <v>132</v>
      </c>
      <c r="G7" s="10" t="s">
        <v>34</v>
      </c>
      <c r="H7" s="10" t="s">
        <v>77</v>
      </c>
      <c r="I7" s="10" t="s">
        <v>74</v>
      </c>
      <c r="J7" s="10" t="s">
        <v>63</v>
      </c>
      <c r="K7" s="10" t="s">
        <v>38</v>
      </c>
      <c r="L7" s="10" t="s">
        <v>87</v>
      </c>
      <c r="M7" s="10" t="s">
        <v>48</v>
      </c>
      <c r="N7" s="10" t="s">
        <v>65</v>
      </c>
      <c r="O7" s="10" t="s">
        <v>66</v>
      </c>
      <c r="P7" s="10" t="s">
        <v>67</v>
      </c>
      <c r="Q7" s="10" t="s">
        <v>166</v>
      </c>
      <c r="R7" s="10" t="s">
        <v>43</v>
      </c>
      <c r="S7" s="7"/>
      <c r="T7" s="5">
        <f>IFERROR(VLOOKUP(G7,[2]Punteggi!$A:$B,2,FALSE),"NR")</f>
        <v>2</v>
      </c>
      <c r="U7" s="5">
        <f>IFERROR(VLOOKUP(H7,[2]Punteggi!$A:$B,2,FALSE),"NR")</f>
        <v>2</v>
      </c>
      <c r="V7" s="5">
        <f>IFERROR(VLOOKUP(I7,[2]Punteggi!$A:$B,2,FALSE),"NR")</f>
        <v>5</v>
      </c>
      <c r="W7" s="5">
        <f>IFERROR(VLOOKUP(J7,[2]Punteggi!$A:$B,2,FALSE),"NR")</f>
        <v>1</v>
      </c>
      <c r="X7" s="5">
        <f>IFERROR(VLOOKUP(K7,[2]Punteggi!$A:$B,2,FALSE),"NR")</f>
        <v>1</v>
      </c>
      <c r="Y7" s="5">
        <f>IFERROR(VLOOKUP(L7,[2]Punteggi!$A:$B,2,FALSE),"NR")</f>
        <v>3</v>
      </c>
      <c r="Z7" s="5">
        <f>IFERROR(VLOOKUP(M7,[2]Punteggi!$A:$B,2,FALSE),"NR")</f>
        <v>5</v>
      </c>
      <c r="AA7" s="5">
        <f>IFERROR(VLOOKUP(N7,[2]Punteggi!$A:$B,2,FALSE),"NR")</f>
        <v>4</v>
      </c>
      <c r="AB7" s="5">
        <f>IFERROR(VLOOKUP(O7,[2]Punteggi!$A:$B,2,FALSE),"NR")</f>
        <v>5</v>
      </c>
      <c r="AC7" s="5">
        <f>IFERROR(VLOOKUP(P7,[2]Punteggi!$A:$B,2,FALSE),"NR")</f>
        <v>2</v>
      </c>
      <c r="AD7" s="6">
        <f t="shared" si="0"/>
        <v>2.5</v>
      </c>
      <c r="AE7" s="6">
        <f t="shared" si="1"/>
        <v>3.3333333333333335</v>
      </c>
      <c r="AF7" s="6">
        <f t="shared" si="2"/>
        <v>8.3333333333333339</v>
      </c>
    </row>
    <row r="8" spans="1:32" ht="55.95" customHeight="1" x14ac:dyDescent="0.2">
      <c r="A8" s="1" t="s">
        <v>68</v>
      </c>
      <c r="B8" s="10" t="s">
        <v>68</v>
      </c>
      <c r="C8" s="10" t="s">
        <v>148</v>
      </c>
      <c r="D8" s="10" t="s">
        <v>149</v>
      </c>
      <c r="E8" s="10" t="s">
        <v>161</v>
      </c>
      <c r="F8" s="10" t="s">
        <v>79</v>
      </c>
      <c r="G8" s="10" t="s">
        <v>34</v>
      </c>
      <c r="H8" s="10" t="s">
        <v>77</v>
      </c>
      <c r="I8" s="10" t="s">
        <v>74</v>
      </c>
      <c r="J8" s="10" t="s">
        <v>63</v>
      </c>
      <c r="K8" s="10" t="s">
        <v>38</v>
      </c>
      <c r="L8" s="10" t="s">
        <v>151</v>
      </c>
      <c r="M8" s="10" t="s">
        <v>48</v>
      </c>
      <c r="N8" s="10" t="s">
        <v>65</v>
      </c>
      <c r="O8" s="10" t="s">
        <v>66</v>
      </c>
      <c r="P8" s="10" t="s">
        <v>67</v>
      </c>
      <c r="Q8" s="10" t="s">
        <v>170</v>
      </c>
      <c r="R8" s="10" t="s">
        <v>122</v>
      </c>
      <c r="S8" s="9"/>
      <c r="T8" s="5">
        <f>IFERROR(VLOOKUP(G8,[2]Punteggi!$A:$B,2,FALSE),"NR")</f>
        <v>2</v>
      </c>
      <c r="U8" s="5">
        <f>IFERROR(VLOOKUP(H8,[2]Punteggi!$A:$B,2,FALSE),"NR")</f>
        <v>2</v>
      </c>
      <c r="V8" s="5">
        <f>IFERROR(VLOOKUP(I8,[2]Punteggi!$A:$B,2,FALSE),"NR")</f>
        <v>5</v>
      </c>
      <c r="W8" s="5">
        <f>IFERROR(VLOOKUP(J8,[2]Punteggi!$A:$B,2,FALSE),"NR")</f>
        <v>1</v>
      </c>
      <c r="X8" s="5">
        <f>IFERROR(VLOOKUP(K8,[2]Punteggi!$A:$B,2,FALSE),"NR")</f>
        <v>1</v>
      </c>
      <c r="Y8" s="5">
        <f>IFERROR(VLOOKUP(L8,[2]Punteggi!$A:$B,2,FALSE),"NR")</f>
        <v>5</v>
      </c>
      <c r="Z8" s="5">
        <f>IFERROR(VLOOKUP(M8,[2]Punteggi!$A:$B,2,FALSE),"NR")</f>
        <v>5</v>
      </c>
      <c r="AA8" s="5">
        <f>IFERROR(VLOOKUP(N8,[2]Punteggi!$A:$B,2,FALSE),"NR")</f>
        <v>4</v>
      </c>
      <c r="AB8" s="5">
        <f>IFERROR(VLOOKUP(O8,[2]Punteggi!$A:$B,2,FALSE),"NR")</f>
        <v>5</v>
      </c>
      <c r="AC8" s="5">
        <f>IFERROR(VLOOKUP(P8,[2]Punteggi!$A:$B,2,FALSE),"NR")</f>
        <v>2</v>
      </c>
      <c r="AD8" s="6">
        <f t="shared" si="0"/>
        <v>3</v>
      </c>
      <c r="AE8" s="6">
        <f t="shared" si="1"/>
        <v>3.3333333333333335</v>
      </c>
      <c r="AF8" s="6">
        <f t="shared" si="2"/>
        <v>10</v>
      </c>
    </row>
    <row r="9" spans="1:32" ht="55.95" customHeight="1" x14ac:dyDescent="0.2">
      <c r="A9" s="1" t="s">
        <v>44</v>
      </c>
      <c r="B9" s="10" t="s">
        <v>44</v>
      </c>
      <c r="C9" s="10" t="s">
        <v>102</v>
      </c>
      <c r="D9" s="10" t="s">
        <v>105</v>
      </c>
      <c r="E9" s="10" t="s">
        <v>54</v>
      </c>
      <c r="F9" s="10" t="s">
        <v>106</v>
      </c>
      <c r="G9" s="10"/>
      <c r="H9" s="10"/>
      <c r="I9" s="10"/>
      <c r="J9" s="10"/>
      <c r="K9" s="10"/>
      <c r="L9" s="10"/>
      <c r="M9" s="10"/>
      <c r="N9" s="10"/>
      <c r="O9" s="10"/>
      <c r="P9" s="10"/>
      <c r="Q9" s="10" t="s">
        <v>107</v>
      </c>
      <c r="R9" s="10" t="s">
        <v>50</v>
      </c>
      <c r="S9" s="7"/>
      <c r="T9" s="8">
        <v>5</v>
      </c>
      <c r="U9" s="8">
        <v>2</v>
      </c>
      <c r="V9" s="8">
        <v>5</v>
      </c>
      <c r="W9" s="8">
        <v>1</v>
      </c>
      <c r="X9" s="8">
        <v>1</v>
      </c>
      <c r="Y9" s="8">
        <v>0</v>
      </c>
      <c r="Z9" s="8">
        <v>5</v>
      </c>
      <c r="AA9" s="8">
        <v>5</v>
      </c>
      <c r="AB9" s="8">
        <v>5</v>
      </c>
      <c r="AC9" s="8">
        <v>5</v>
      </c>
      <c r="AD9" s="6">
        <f t="shared" si="0"/>
        <v>2</v>
      </c>
      <c r="AE9" s="6">
        <f t="shared" si="1"/>
        <v>4.333333333333333</v>
      </c>
      <c r="AF9" s="6">
        <f t="shared" si="2"/>
        <v>8.6666666666666661</v>
      </c>
    </row>
    <row r="10" spans="1:32" ht="55.95" customHeight="1" x14ac:dyDescent="0.2">
      <c r="A10" s="1" t="s">
        <v>44</v>
      </c>
      <c r="B10" s="10" t="s">
        <v>44</v>
      </c>
      <c r="C10" s="10" t="s">
        <v>102</v>
      </c>
      <c r="D10" s="10" t="s">
        <v>103</v>
      </c>
      <c r="E10" s="10" t="s">
        <v>54</v>
      </c>
      <c r="F10" s="10" t="s">
        <v>104</v>
      </c>
      <c r="G10" s="10" t="s">
        <v>83</v>
      </c>
      <c r="H10" s="10" t="s">
        <v>77</v>
      </c>
      <c r="I10" s="10" t="s">
        <v>74</v>
      </c>
      <c r="J10" s="10" t="s">
        <v>63</v>
      </c>
      <c r="K10" s="10" t="s">
        <v>38</v>
      </c>
      <c r="L10" s="10" t="s">
        <v>39</v>
      </c>
      <c r="M10" s="10" t="s">
        <v>48</v>
      </c>
      <c r="N10" s="10" t="s">
        <v>40</v>
      </c>
      <c r="O10" s="10" t="s">
        <v>66</v>
      </c>
      <c r="P10" s="10" t="s">
        <v>42</v>
      </c>
      <c r="Q10" s="10" t="s">
        <v>167</v>
      </c>
      <c r="R10" s="10" t="s">
        <v>50</v>
      </c>
      <c r="S10" s="9"/>
      <c r="T10" s="5">
        <v>5</v>
      </c>
      <c r="U10" s="5">
        <v>2</v>
      </c>
      <c r="V10" s="5">
        <v>5</v>
      </c>
      <c r="W10" s="5">
        <v>1</v>
      </c>
      <c r="X10" s="5">
        <v>1</v>
      </c>
      <c r="Y10" s="5">
        <v>0</v>
      </c>
      <c r="Z10" s="5">
        <v>5</v>
      </c>
      <c r="AA10" s="5">
        <v>5</v>
      </c>
      <c r="AB10" s="5">
        <v>5</v>
      </c>
      <c r="AC10" s="5">
        <v>5</v>
      </c>
      <c r="AD10" s="6">
        <f t="shared" si="0"/>
        <v>2</v>
      </c>
      <c r="AE10" s="6">
        <f t="shared" si="1"/>
        <v>4.333333333333333</v>
      </c>
      <c r="AF10" s="6">
        <f t="shared" si="2"/>
        <v>8.6666666666666661</v>
      </c>
    </row>
    <row r="11" spans="1:32" ht="55.95" customHeight="1" x14ac:dyDescent="0.2">
      <c r="A11" s="2" t="s">
        <v>109</v>
      </c>
      <c r="B11" s="10" t="s">
        <v>109</v>
      </c>
      <c r="C11" s="10" t="s">
        <v>110</v>
      </c>
      <c r="D11" s="10" t="s">
        <v>111</v>
      </c>
      <c r="E11" s="10" t="s">
        <v>54</v>
      </c>
      <c r="F11" s="10" t="s">
        <v>112</v>
      </c>
      <c r="G11" s="10" t="s">
        <v>83</v>
      </c>
      <c r="H11" s="10" t="s">
        <v>35</v>
      </c>
      <c r="I11" s="10" t="s">
        <v>36</v>
      </c>
      <c r="J11" s="10" t="s">
        <v>63</v>
      </c>
      <c r="K11" s="10" t="s">
        <v>38</v>
      </c>
      <c r="L11" s="10" t="s">
        <v>39</v>
      </c>
      <c r="M11" s="10" t="s">
        <v>64</v>
      </c>
      <c r="N11" s="10" t="s">
        <v>40</v>
      </c>
      <c r="O11" s="10" t="s">
        <v>41</v>
      </c>
      <c r="P11" s="10" t="s">
        <v>42</v>
      </c>
      <c r="Q11" s="10" t="s">
        <v>178</v>
      </c>
      <c r="R11" s="10" t="s">
        <v>50</v>
      </c>
      <c r="S11" s="7"/>
      <c r="T11" s="5">
        <f>IFERROR(VLOOKUP(G11,[2]Punteggi!$A:$B,2,FALSE),"NR")</f>
        <v>5</v>
      </c>
      <c r="U11" s="5">
        <f>IFERROR(VLOOKUP(H11,[2]Punteggi!$A:$B,2,FALSE),"NR")</f>
        <v>5</v>
      </c>
      <c r="V11" s="5">
        <f>IFERROR(VLOOKUP(I11,[2]Punteggi!$A:$B,2,FALSE),"NR")</f>
        <v>2</v>
      </c>
      <c r="W11" s="5">
        <f>IFERROR(VLOOKUP(J11,[2]Punteggi!$A:$B,2,FALSE),"NR")</f>
        <v>1</v>
      </c>
      <c r="X11" s="5">
        <f>IFERROR(VLOOKUP(K11,[2]Punteggi!$A:$B,2,FALSE),"NR")</f>
        <v>1</v>
      </c>
      <c r="Y11" s="5">
        <f>IFERROR(VLOOKUP(L11,[2]Punteggi!$A:$B,2,FALSE),"NR")</f>
        <v>0</v>
      </c>
      <c r="Z11" s="5">
        <f>IFERROR(VLOOKUP(M11,[2]Punteggi!$A:$B,2,FALSE),"NR")</f>
        <v>3</v>
      </c>
      <c r="AA11" s="5">
        <f>IFERROR(VLOOKUP(N11,[2]Punteggi!$A:$B,2,FALSE),"NR")</f>
        <v>5</v>
      </c>
      <c r="AB11" s="5">
        <f>IFERROR(VLOOKUP(O11,[2]Punteggi!$A:$B,2,FALSE),"NR")</f>
        <v>1</v>
      </c>
      <c r="AC11" s="5">
        <f>IFERROR(VLOOKUP(P11,[2]Punteggi!$A:$B,2,FALSE),"NR")</f>
        <v>5</v>
      </c>
      <c r="AD11" s="6">
        <f t="shared" si="0"/>
        <v>2.75</v>
      </c>
      <c r="AE11" s="6">
        <f t="shared" si="1"/>
        <v>2.8333333333333335</v>
      </c>
      <c r="AF11" s="6">
        <f t="shared" si="2"/>
        <v>7.791666666666667</v>
      </c>
    </row>
    <row r="12" spans="1:32" ht="67.5" customHeight="1" x14ac:dyDescent="0.2">
      <c r="A12" s="2" t="s">
        <v>113</v>
      </c>
      <c r="B12" s="10" t="s">
        <v>113</v>
      </c>
      <c r="C12" s="10" t="s">
        <v>80</v>
      </c>
      <c r="D12" s="10" t="s">
        <v>81</v>
      </c>
      <c r="E12" s="10" t="s">
        <v>54</v>
      </c>
      <c r="F12" s="10" t="s">
        <v>72</v>
      </c>
      <c r="G12" s="10" t="s">
        <v>83</v>
      </c>
      <c r="H12" s="10" t="s">
        <v>35</v>
      </c>
      <c r="I12" s="10" t="s">
        <v>36</v>
      </c>
      <c r="J12" s="10" t="s">
        <v>63</v>
      </c>
      <c r="K12" s="10" t="s">
        <v>38</v>
      </c>
      <c r="L12" s="10" t="s">
        <v>39</v>
      </c>
      <c r="M12" s="10" t="s">
        <v>64</v>
      </c>
      <c r="N12" s="10" t="s">
        <v>40</v>
      </c>
      <c r="O12" s="10" t="s">
        <v>41</v>
      </c>
      <c r="P12" s="10" t="s">
        <v>42</v>
      </c>
      <c r="Q12" s="10" t="s">
        <v>172</v>
      </c>
      <c r="R12" s="10" t="s">
        <v>50</v>
      </c>
      <c r="S12" s="9"/>
      <c r="T12" s="5">
        <v>5</v>
      </c>
      <c r="U12" s="5">
        <v>1</v>
      </c>
      <c r="V12" s="5">
        <v>5</v>
      </c>
      <c r="W12" s="5">
        <v>1</v>
      </c>
      <c r="X12" s="5">
        <v>1</v>
      </c>
      <c r="Y12" s="5">
        <v>1</v>
      </c>
      <c r="Z12" s="5">
        <v>3</v>
      </c>
      <c r="AA12" s="5">
        <v>5</v>
      </c>
      <c r="AB12" s="5">
        <v>5</v>
      </c>
      <c r="AC12" s="5">
        <v>4</v>
      </c>
      <c r="AD12" s="6">
        <f t="shared" si="0"/>
        <v>2</v>
      </c>
      <c r="AE12" s="6">
        <f t="shared" si="1"/>
        <v>3.8333333333333335</v>
      </c>
      <c r="AF12" s="6">
        <f t="shared" si="2"/>
        <v>7.666666666666667</v>
      </c>
    </row>
    <row r="13" spans="1:32" ht="55.95" customHeight="1" x14ac:dyDescent="0.2">
      <c r="A13" s="2" t="s">
        <v>113</v>
      </c>
      <c r="B13" s="2" t="s">
        <v>113</v>
      </c>
      <c r="C13" s="12" t="s">
        <v>114</v>
      </c>
      <c r="D13" s="13" t="s">
        <v>115</v>
      </c>
      <c r="E13" s="1" t="s">
        <v>54</v>
      </c>
      <c r="F13" s="1" t="s">
        <v>72</v>
      </c>
      <c r="G13" s="1" t="s">
        <v>34</v>
      </c>
      <c r="H13" s="1" t="s">
        <v>78</v>
      </c>
      <c r="I13" s="1" t="s">
        <v>74</v>
      </c>
      <c r="J13" s="1" t="s">
        <v>63</v>
      </c>
      <c r="K13" s="1" t="s">
        <v>38</v>
      </c>
      <c r="L13" s="1" t="s">
        <v>39</v>
      </c>
      <c r="M13" s="1" t="s">
        <v>64</v>
      </c>
      <c r="N13" s="1" t="s">
        <v>40</v>
      </c>
      <c r="O13" s="1" t="s">
        <v>41</v>
      </c>
      <c r="P13" s="1" t="s">
        <v>67</v>
      </c>
      <c r="Q13" s="1" t="s">
        <v>173</v>
      </c>
      <c r="R13" s="1" t="s">
        <v>50</v>
      </c>
      <c r="S13" s="7"/>
      <c r="T13" s="5">
        <v>5</v>
      </c>
      <c r="U13" s="5">
        <v>2</v>
      </c>
      <c r="V13" s="5">
        <f>IFERROR(VLOOKUP(I13,[2]Punteggi!$A:$B,2,FALSE),"NR")</f>
        <v>5</v>
      </c>
      <c r="W13" s="5">
        <f>IFERROR(VLOOKUP(J13,[2]Punteggi!$A:$B,2,FALSE),"NR")</f>
        <v>1</v>
      </c>
      <c r="X13" s="5">
        <f>IFERROR(VLOOKUP(K13,[2]Punteggi!$A:$B,2,FALSE),"NR")</f>
        <v>1</v>
      </c>
      <c r="Y13" s="5">
        <v>1</v>
      </c>
      <c r="Z13" s="5">
        <v>5</v>
      </c>
      <c r="AA13" s="5">
        <f>IFERROR(VLOOKUP(N13,[2]Punteggi!$A:$B,2,FALSE),"NR")</f>
        <v>5</v>
      </c>
      <c r="AB13" s="5">
        <f>IFERROR(VLOOKUP(O13,[2]Punteggi!$A:$B,2,FALSE),"NR")</f>
        <v>1</v>
      </c>
      <c r="AC13" s="5">
        <v>3</v>
      </c>
      <c r="AD13" s="6">
        <f t="shared" si="0"/>
        <v>2.25</v>
      </c>
      <c r="AE13" s="6">
        <f t="shared" si="1"/>
        <v>3.3333333333333335</v>
      </c>
      <c r="AF13" s="6">
        <f t="shared" si="2"/>
        <v>7.5</v>
      </c>
    </row>
    <row r="14" spans="1:32" ht="55.95" customHeight="1" x14ac:dyDescent="0.2">
      <c r="A14" s="2" t="s">
        <v>113</v>
      </c>
      <c r="B14" s="2" t="s">
        <v>113</v>
      </c>
      <c r="C14" s="12" t="s">
        <v>88</v>
      </c>
      <c r="D14" s="13" t="s">
        <v>116</v>
      </c>
      <c r="E14" s="1" t="s">
        <v>54</v>
      </c>
      <c r="F14" s="1" t="s">
        <v>72</v>
      </c>
      <c r="G14" s="1" t="s">
        <v>34</v>
      </c>
      <c r="H14" s="1" t="s">
        <v>77</v>
      </c>
      <c r="I14" s="1" t="s">
        <v>74</v>
      </c>
      <c r="J14" s="1" t="s">
        <v>47</v>
      </c>
      <c r="K14" s="1" t="s">
        <v>38</v>
      </c>
      <c r="L14" s="1" t="s">
        <v>39</v>
      </c>
      <c r="M14" s="1" t="s">
        <v>48</v>
      </c>
      <c r="N14" s="1" t="s">
        <v>40</v>
      </c>
      <c r="O14" s="1" t="s">
        <v>41</v>
      </c>
      <c r="P14" s="1" t="s">
        <v>42</v>
      </c>
      <c r="Q14" s="1" t="s">
        <v>171</v>
      </c>
      <c r="R14" s="1" t="s">
        <v>50</v>
      </c>
      <c r="S14" s="3"/>
      <c r="T14" s="5">
        <f>IFERROR(VLOOKUP(G14,[2]Punteggi!$A:$B,2,FALSE),"NR")</f>
        <v>2</v>
      </c>
      <c r="U14" s="5">
        <f>IFERROR(VLOOKUP(H14,[2]Punteggi!$A:$B,2,FALSE),"NR")</f>
        <v>2</v>
      </c>
      <c r="V14" s="5">
        <f>IFERROR(VLOOKUP(I14,[2]Punteggi!$A:$B,2,FALSE),"NR")</f>
        <v>5</v>
      </c>
      <c r="W14" s="5">
        <f>IFERROR(VLOOKUP(J14,[2]Punteggi!$A:$B,2,FALSE),"NR")</f>
        <v>3</v>
      </c>
      <c r="X14" s="5">
        <f>IFERROR(VLOOKUP(K14,[2]Punteggi!$A:$B,2,FALSE),"NR")</f>
        <v>1</v>
      </c>
      <c r="Y14" s="5">
        <f>IFERROR(VLOOKUP(L14,[2]Punteggi!$A:$B,2,FALSE),"NR")</f>
        <v>0</v>
      </c>
      <c r="Z14" s="5">
        <f>IFERROR(VLOOKUP(M14,[2]Punteggi!$A:$B,2,FALSE),"NR")</f>
        <v>5</v>
      </c>
      <c r="AA14" s="5">
        <f>IFERROR(VLOOKUP(N14,[2]Punteggi!$A:$B,2,FALSE),"NR")</f>
        <v>5</v>
      </c>
      <c r="AB14" s="5">
        <f>IFERROR(VLOOKUP(O14,[2]Punteggi!$A:$B,2,FALSE),"NR")</f>
        <v>1</v>
      </c>
      <c r="AC14" s="5">
        <f>IFERROR(VLOOKUP(P14,[2]Punteggi!$A:$B,2,FALSE),"NR")</f>
        <v>5</v>
      </c>
      <c r="AD14" s="6">
        <f t="shared" si="0"/>
        <v>2</v>
      </c>
      <c r="AE14" s="6">
        <f t="shared" si="1"/>
        <v>3.5</v>
      </c>
      <c r="AF14" s="6">
        <f t="shared" si="2"/>
        <v>7</v>
      </c>
    </row>
    <row r="15" spans="1:32" ht="55.95" customHeight="1" x14ac:dyDescent="0.2">
      <c r="A15" s="20" t="s">
        <v>117</v>
      </c>
      <c r="B15" s="20" t="s">
        <v>117</v>
      </c>
      <c r="C15" s="11" t="s">
        <v>123</v>
      </c>
      <c r="D15" s="21" t="s">
        <v>158</v>
      </c>
      <c r="E15" s="10" t="s">
        <v>54</v>
      </c>
      <c r="F15" s="10" t="s">
        <v>159</v>
      </c>
      <c r="G15" s="10" t="s">
        <v>34</v>
      </c>
      <c r="H15" s="10" t="s">
        <v>77</v>
      </c>
      <c r="I15" s="10" t="s">
        <v>74</v>
      </c>
      <c r="J15" s="10" t="s">
        <v>63</v>
      </c>
      <c r="K15" s="10" t="s">
        <v>38</v>
      </c>
      <c r="L15" s="10" t="s">
        <v>39</v>
      </c>
      <c r="M15" s="10" t="s">
        <v>48</v>
      </c>
      <c r="N15" s="10" t="s">
        <v>40</v>
      </c>
      <c r="O15" s="10" t="s">
        <v>41</v>
      </c>
      <c r="P15" s="10" t="s">
        <v>42</v>
      </c>
      <c r="Q15" s="10" t="s">
        <v>124</v>
      </c>
      <c r="R15" s="10" t="s">
        <v>125</v>
      </c>
      <c r="S15" s="3"/>
      <c r="T15" s="22">
        <v>2</v>
      </c>
      <c r="U15" s="22">
        <v>3</v>
      </c>
      <c r="V15" s="22">
        <f>IFERROR(VLOOKUP(I15,[2]Punteggi!$A:$B,2,FALSE),"NR")</f>
        <v>5</v>
      </c>
      <c r="W15" s="22">
        <f>IFERROR(VLOOKUP(J15,[2]Punteggi!$A:$B,2,FALSE),"NR")</f>
        <v>1</v>
      </c>
      <c r="X15" s="22">
        <f>IFERROR(VLOOKUP(K15,[2]Punteggi!$A:$B,2,FALSE),"NR")</f>
        <v>1</v>
      </c>
      <c r="Y15" s="22">
        <f>IFERROR(VLOOKUP(L15,[2]Punteggi!$A:$B,2,FALSE),"NR")</f>
        <v>0</v>
      </c>
      <c r="Z15" s="22">
        <f>IFERROR(VLOOKUP(M15,[2]Punteggi!$A:$B,2,FALSE),"NR")</f>
        <v>5</v>
      </c>
      <c r="AA15" s="22">
        <f>IFERROR(VLOOKUP(N15,[2]Punteggi!$A:$B,2,FALSE),"NR")</f>
        <v>5</v>
      </c>
      <c r="AB15" s="22">
        <f>IFERROR(VLOOKUP(O15,[2]Punteggi!$A:$B,2,FALSE),"NR")</f>
        <v>1</v>
      </c>
      <c r="AC15" s="22">
        <f>IFERROR(VLOOKUP(P15,[2]Punteggi!$A:$B,2,FALSE),"NR")</f>
        <v>5</v>
      </c>
      <c r="AD15" s="23">
        <f t="shared" si="0"/>
        <v>2.25</v>
      </c>
      <c r="AE15" s="23">
        <f t="shared" si="1"/>
        <v>3.1666666666666665</v>
      </c>
      <c r="AF15" s="23">
        <f t="shared" si="2"/>
        <v>7.125</v>
      </c>
    </row>
    <row r="16" spans="1:32" s="7" customFormat="1" ht="32.4" customHeight="1" x14ac:dyDescent="0.3">
      <c r="A16" s="2" t="s">
        <v>117</v>
      </c>
      <c r="B16" s="2" t="s">
        <v>117</v>
      </c>
      <c r="C16" s="1" t="s">
        <v>118</v>
      </c>
      <c r="D16" s="13" t="s">
        <v>119</v>
      </c>
      <c r="E16" s="1" t="s">
        <v>54</v>
      </c>
      <c r="F16" s="1" t="s">
        <v>120</v>
      </c>
      <c r="G16" s="1" t="s">
        <v>83</v>
      </c>
      <c r="H16" s="1" t="s">
        <v>77</v>
      </c>
      <c r="I16" s="1" t="s">
        <v>74</v>
      </c>
      <c r="J16" s="1" t="s">
        <v>37</v>
      </c>
      <c r="K16" s="1" t="s">
        <v>38</v>
      </c>
      <c r="L16" s="1" t="s">
        <v>39</v>
      </c>
      <c r="M16" s="1" t="s">
        <v>48</v>
      </c>
      <c r="N16" s="1" t="s">
        <v>40</v>
      </c>
      <c r="O16" s="1" t="s">
        <v>66</v>
      </c>
      <c r="P16" s="1" t="s">
        <v>42</v>
      </c>
      <c r="Q16" s="1" t="s">
        <v>121</v>
      </c>
      <c r="R16" s="1" t="s">
        <v>122</v>
      </c>
      <c r="S16" s="1"/>
      <c r="T16" s="25">
        <f>IFERROR(VLOOKUP(G16,[2]Punteggi!$A:$B,2,FALSE),"NR")</f>
        <v>5</v>
      </c>
      <c r="U16" s="25">
        <f>IFERROR(VLOOKUP(H16,[2]Punteggi!$A:$B,2,FALSE),"NR")</f>
        <v>2</v>
      </c>
      <c r="V16" s="25">
        <f>IFERROR(VLOOKUP(I16,[2]Punteggi!$A:$B,2,FALSE),"NR")</f>
        <v>5</v>
      </c>
      <c r="W16" s="25">
        <f>IFERROR(VLOOKUP(J16,[2]Punteggi!$A:$B,2,FALSE),"NR")</f>
        <v>5</v>
      </c>
      <c r="X16" s="25">
        <f>IFERROR(VLOOKUP(K16,[2]Punteggi!$A:$B,2,FALSE),"NR")</f>
        <v>1</v>
      </c>
      <c r="Y16" s="25">
        <f>IFERROR(VLOOKUP(L16,[2]Punteggi!$A:$B,2,FALSE),"NR")</f>
        <v>0</v>
      </c>
      <c r="Z16" s="25">
        <f>IFERROR(VLOOKUP(M16,[2]Punteggi!$A:$B,2,FALSE),"NR")</f>
        <v>5</v>
      </c>
      <c r="AA16" s="25">
        <f>IFERROR(VLOOKUP(N16,[2]Punteggi!$A:$B,2,FALSE),"NR")</f>
        <v>5</v>
      </c>
      <c r="AB16" s="25">
        <f>IFERROR(VLOOKUP(O16,[2]Punteggi!$A:$B,2,FALSE),"NR")</f>
        <v>5</v>
      </c>
      <c r="AC16" s="25">
        <f>IFERROR(VLOOKUP(P16,[2]Punteggi!$A:$B,2,FALSE),"NR")</f>
        <v>5</v>
      </c>
      <c r="AD16" s="24">
        <f t="shared" si="0"/>
        <v>2</v>
      </c>
      <c r="AE16" s="24">
        <f t="shared" si="1"/>
        <v>5</v>
      </c>
      <c r="AF16" s="24">
        <f t="shared" si="2"/>
        <v>10</v>
      </c>
    </row>
  </sheetData>
  <autoFilter ref="B1:AF1" xr:uid="{7136B05B-BC3A-41BB-B93F-3D0151B2B3E8}">
    <sortState xmlns:xlrd2="http://schemas.microsoft.com/office/spreadsheetml/2017/richdata2" ref="B2:AF16">
      <sortCondition ref="B1"/>
    </sortState>
  </autoFilter>
  <sortState xmlns:xlrd2="http://schemas.microsoft.com/office/spreadsheetml/2017/richdata2" ref="A2:AF16">
    <sortCondition ref="B2:B16"/>
    <sortCondition ref="D2:D16"/>
  </sortState>
  <conditionalFormatting sqref="AF2:AF15">
    <cfRule type="cellIs" dxfId="3" priority="5" operator="between">
      <formula>$AK$1</formula>
      <formula>$AL$1</formula>
    </cfRule>
    <cfRule type="cellIs" dxfId="2" priority="6" operator="between">
      <formula>$AM$1</formula>
      <formula>$AN$1</formula>
    </cfRule>
    <cfRule type="cellIs" dxfId="1" priority="7" operator="between">
      <formula>$AI$1</formula>
      <formula>$AJ$1</formula>
    </cfRule>
    <cfRule type="cellIs" dxfId="0" priority="8" operator="between">
      <formula>$AG$1</formula>
      <formula>$AH$1</formula>
    </cfRule>
  </conditionalFormatting>
  <dataValidations count="20">
    <dataValidation type="list" allowBlank="1" showInputMessage="1" showErrorMessage="1" sqref="O2:O15" xr:uid="{38242AC4-F2A1-4248-ABBF-76BCF20DC5A5}">
      <formula1>$O$296:$O$297</formula1>
    </dataValidation>
    <dataValidation type="list" allowBlank="1" showInputMessage="1" showErrorMessage="1" sqref="N2:N15" xr:uid="{26ABC616-1D30-4F90-BDBF-DFCE1537CF08}">
      <formula1>$N$296:$N$300</formula1>
    </dataValidation>
    <dataValidation type="list" allowBlank="1" showInputMessage="1" showErrorMessage="1" sqref="M2:M15" xr:uid="{E5BBC981-FCE2-427A-B2E9-1BE92272C81B}">
      <formula1>$M$296:$M$298</formula1>
    </dataValidation>
    <dataValidation type="list" allowBlank="1" showInputMessage="1" showErrorMessage="1" sqref="L2:L15" xr:uid="{9B49022A-11A4-43A2-97E7-8710978C8413}">
      <formula1>$L$296:$L$299</formula1>
    </dataValidation>
    <dataValidation type="list" allowBlank="1" showInputMessage="1" showErrorMessage="1" sqref="K2:K15" xr:uid="{4D1A5F45-DE6C-4DCA-A86D-988555FD9569}">
      <formula1>$K$296:$K$297</formula1>
    </dataValidation>
    <dataValidation type="list" allowBlank="1" showInputMessage="1" showErrorMessage="1" sqref="J2:J15" xr:uid="{ECA4D774-F0F5-4360-B3E6-B3FF92E5E052}">
      <formula1>$J$296:$J$298</formula1>
    </dataValidation>
    <dataValidation type="list" allowBlank="1" showInputMessage="1" showErrorMessage="1" sqref="I2:I15" xr:uid="{D5A664D4-6BAA-40A9-B853-3ECFDEE291E7}">
      <formula1>$I$296:$I$297</formula1>
    </dataValidation>
    <dataValidation type="list" allowBlank="1" showInputMessage="1" showErrorMessage="1" sqref="H2:H15" xr:uid="{6C78E094-DBB9-426D-89A1-E97FB447DB7B}">
      <formula1>$H$296:$H$300</formula1>
    </dataValidation>
    <dataValidation type="list" allowBlank="1" showInputMessage="1" showErrorMessage="1" sqref="G2:G15" xr:uid="{BBF929C3-7573-48E4-9320-A8C5EB9A6810}">
      <formula1>$G$296:$G$300</formula1>
    </dataValidation>
    <dataValidation type="list" allowBlank="1" showInputMessage="1" showErrorMessage="1" sqref="P2:P15" xr:uid="{9541FD0E-5D0F-474D-AF35-7C3D5E4D4B3E}">
      <formula1>$P$296:$P$300</formula1>
    </dataValidation>
    <dataValidation type="list" allowBlank="1" showInputMessage="1" showErrorMessage="1" sqref="O16" xr:uid="{506800CB-66B9-4A93-AA9D-6FE09221B617}">
      <formula1>$O$298:$O$299</formula1>
    </dataValidation>
    <dataValidation type="list" allowBlank="1" showInputMessage="1" showErrorMessage="1" sqref="N16" xr:uid="{26180B02-65C6-4F4B-8E21-DE0AD2CDBE15}">
      <formula1>$N$298:$N$302</formula1>
    </dataValidation>
    <dataValidation type="list" allowBlank="1" showInputMessage="1" showErrorMessage="1" sqref="M16" xr:uid="{0C2E87E6-CF9E-4DB0-9826-3AF2C385771D}">
      <formula1>$M$298:$M$300</formula1>
    </dataValidation>
    <dataValidation type="list" allowBlank="1" showInputMessage="1" showErrorMessage="1" sqref="L16" xr:uid="{1523F21E-3A18-4E13-B9D9-824CF2851D2F}">
      <formula1>$L$298:$L$301</formula1>
    </dataValidation>
    <dataValidation type="list" allowBlank="1" showInputMessage="1" showErrorMessage="1" sqref="K16" xr:uid="{35A27802-241C-49A9-B39F-260066DD8282}">
      <formula1>$K$298:$K$299</formula1>
    </dataValidation>
    <dataValidation type="list" allowBlank="1" showInputMessage="1" showErrorMessage="1" sqref="J16" xr:uid="{DF4F318E-46AD-432D-A06B-D5CB92A3A0C4}">
      <formula1>$J$298:$J$300</formula1>
    </dataValidation>
    <dataValidation type="list" allowBlank="1" showInputMessage="1" showErrorMessage="1" sqref="I16" xr:uid="{DA1EB2A6-9472-4D58-8B72-783FFEFF45CF}">
      <formula1>$I$298:$I$299</formula1>
    </dataValidation>
    <dataValidation type="list" allowBlank="1" showInputMessage="1" showErrorMessage="1" sqref="H16" xr:uid="{16A239E8-6122-4AD4-83DB-007F98159900}">
      <formula1>$H$298:$H$302</formula1>
    </dataValidation>
    <dataValidation type="list" allowBlank="1" showInputMessage="1" showErrorMessage="1" sqref="G16" xr:uid="{2BB356DD-1162-4B01-A5D8-41FE3103E9CC}">
      <formula1>$G$298:$G$302</formula1>
    </dataValidation>
    <dataValidation type="list" allowBlank="1" showInputMessage="1" showErrorMessage="1" sqref="P16" xr:uid="{9D563C62-1377-4F97-887E-CF6AE33CA8BB}">
      <formula1>$P$298:$P$302</formula1>
    </dataValidation>
  </dataValidations>
  <pageMargins left="0.70866141732283472" right="0.70866141732283472" top="0.74803149606299213" bottom="0.74803149606299213" header="0.31496062992125984" footer="0.31496062992125984"/>
  <pageSetup paperSize="9" orientation="portrait" r:id="rId1"/>
  <headerFooter>
    <oddHeader>&amp;CPTPCT CNDCEC 2021-2023
Tabella valutazione del rischio
Aree di Rischio/Processi con rischio medio/alto
&amp;RAllegato 02 PTPCT del CNDCEC</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C8DFD2-0622-4C83-A962-F4B0E5684DE5}">
  <dimension ref="A1:I16"/>
  <sheetViews>
    <sheetView topLeftCell="B10" zoomScale="71" zoomScaleNormal="71" workbookViewId="0">
      <selection activeCell="I1" sqref="G1:I1"/>
    </sheetView>
  </sheetViews>
  <sheetFormatPr defaultColWidth="9.109375" defaultRowHeight="14.4" x14ac:dyDescent="0.3"/>
  <cols>
    <col min="1" max="1" width="31.44140625" customWidth="1"/>
    <col min="2" max="2" width="22.6640625" customWidth="1"/>
    <col min="3" max="3" width="16.109375" customWidth="1"/>
    <col min="4" max="4" width="20.33203125" customWidth="1"/>
    <col min="5" max="5" width="27.6640625" customWidth="1"/>
    <col min="6" max="6" width="49.109375" customWidth="1"/>
    <col min="7" max="7" width="20.33203125" customWidth="1"/>
    <col min="8" max="8" width="18" customWidth="1"/>
    <col min="9" max="9" width="16.109375" customWidth="1"/>
  </cols>
  <sheetData>
    <row r="1" spans="1:9" ht="57" customHeight="1" x14ac:dyDescent="0.3">
      <c r="A1" s="4" t="s">
        <v>1</v>
      </c>
      <c r="B1" s="4" t="s">
        <v>2</v>
      </c>
      <c r="C1" s="4" t="s">
        <v>3</v>
      </c>
      <c r="D1" s="4" t="s">
        <v>4</v>
      </c>
      <c r="E1" s="4" t="s">
        <v>5</v>
      </c>
      <c r="F1" s="4" t="s">
        <v>16</v>
      </c>
      <c r="G1" s="4">
        <v>2022</v>
      </c>
      <c r="H1" s="4">
        <v>2023</v>
      </c>
      <c r="I1" s="4">
        <v>2024</v>
      </c>
    </row>
    <row r="2" spans="1:9" s="19" customFormat="1" ht="80.099999999999994" customHeight="1" x14ac:dyDescent="0.3">
      <c r="A2" s="28" t="s">
        <v>52</v>
      </c>
      <c r="B2" s="29" t="s">
        <v>82</v>
      </c>
      <c r="C2" s="28" t="s">
        <v>814</v>
      </c>
      <c r="D2" s="27" t="s">
        <v>54</v>
      </c>
      <c r="E2" s="28" t="s">
        <v>163</v>
      </c>
      <c r="F2" s="27" t="s">
        <v>164</v>
      </c>
      <c r="G2" s="27" t="s">
        <v>43</v>
      </c>
      <c r="H2" s="27" t="s">
        <v>43</v>
      </c>
      <c r="I2" s="27" t="s">
        <v>43</v>
      </c>
    </row>
    <row r="3" spans="1:9" s="19" customFormat="1" ht="80.099999999999994" customHeight="1" x14ac:dyDescent="0.3">
      <c r="A3" s="27" t="s">
        <v>52</v>
      </c>
      <c r="B3" s="27" t="s">
        <v>82</v>
      </c>
      <c r="C3" s="28" t="s">
        <v>813</v>
      </c>
      <c r="D3" s="28" t="s">
        <v>129</v>
      </c>
      <c r="E3" s="27" t="s">
        <v>72</v>
      </c>
      <c r="F3" s="27" t="s">
        <v>164</v>
      </c>
      <c r="G3" s="30" t="s">
        <v>50</v>
      </c>
      <c r="H3" s="27" t="s">
        <v>43</v>
      </c>
      <c r="I3" s="27" t="s">
        <v>43</v>
      </c>
    </row>
    <row r="4" spans="1:9" s="19" customFormat="1" ht="80.099999999999994" customHeight="1" x14ac:dyDescent="0.3">
      <c r="A4" s="27" t="s">
        <v>52</v>
      </c>
      <c r="B4" s="27" t="s">
        <v>82</v>
      </c>
      <c r="C4" s="28" t="s">
        <v>812</v>
      </c>
      <c r="D4" s="28" t="s">
        <v>129</v>
      </c>
      <c r="E4" s="27" t="s">
        <v>72</v>
      </c>
      <c r="F4" s="27" t="s">
        <v>169</v>
      </c>
      <c r="G4" s="27" t="s">
        <v>50</v>
      </c>
      <c r="H4" s="27" t="s">
        <v>43</v>
      </c>
      <c r="I4" s="27" t="s">
        <v>43</v>
      </c>
    </row>
    <row r="5" spans="1:9" s="19" customFormat="1" ht="80.099999999999994" customHeight="1" x14ac:dyDescent="0.3">
      <c r="A5" s="27" t="s">
        <v>52</v>
      </c>
      <c r="B5" s="27" t="s">
        <v>82</v>
      </c>
      <c r="C5" s="27" t="s">
        <v>815</v>
      </c>
      <c r="D5" s="27" t="s">
        <v>154</v>
      </c>
      <c r="E5" s="27" t="s">
        <v>79</v>
      </c>
      <c r="F5" s="27" t="s">
        <v>169</v>
      </c>
      <c r="G5" s="27" t="s">
        <v>43</v>
      </c>
      <c r="H5" s="27" t="s">
        <v>43</v>
      </c>
      <c r="I5" s="27" t="s">
        <v>43</v>
      </c>
    </row>
    <row r="6" spans="1:9" s="19" customFormat="1" ht="80.099999999999994" customHeight="1" x14ac:dyDescent="0.3">
      <c r="A6" s="27" t="s">
        <v>68</v>
      </c>
      <c r="B6" s="27" t="s">
        <v>69</v>
      </c>
      <c r="C6" s="27" t="s">
        <v>70</v>
      </c>
      <c r="D6" s="27" t="s">
        <v>71</v>
      </c>
      <c r="E6" s="27" t="s">
        <v>72</v>
      </c>
      <c r="F6" s="27" t="s">
        <v>165</v>
      </c>
      <c r="G6" s="27" t="s">
        <v>50</v>
      </c>
      <c r="H6" s="27" t="s">
        <v>43</v>
      </c>
      <c r="I6" s="27" t="s">
        <v>43</v>
      </c>
    </row>
    <row r="7" spans="1:9" s="19" customFormat="1" ht="80.099999999999994" customHeight="1" x14ac:dyDescent="0.3">
      <c r="A7" s="27" t="s">
        <v>68</v>
      </c>
      <c r="B7" s="31" t="s">
        <v>130</v>
      </c>
      <c r="C7" s="27" t="s">
        <v>131</v>
      </c>
      <c r="D7" s="27" t="s">
        <v>129</v>
      </c>
      <c r="E7" s="27" t="s">
        <v>132</v>
      </c>
      <c r="F7" s="27" t="s">
        <v>166</v>
      </c>
      <c r="G7" s="27" t="s">
        <v>133</v>
      </c>
      <c r="H7" s="27" t="s">
        <v>43</v>
      </c>
      <c r="I7" s="27" t="s">
        <v>43</v>
      </c>
    </row>
    <row r="8" spans="1:9" s="19" customFormat="1" ht="80.099999999999994" customHeight="1" x14ac:dyDescent="0.3">
      <c r="A8" s="27" t="s">
        <v>68</v>
      </c>
      <c r="B8" s="31" t="s">
        <v>148</v>
      </c>
      <c r="C8" s="27" t="s">
        <v>149</v>
      </c>
      <c r="D8" s="27" t="s">
        <v>150</v>
      </c>
      <c r="E8" s="27" t="s">
        <v>79</v>
      </c>
      <c r="F8" s="27" t="s">
        <v>174</v>
      </c>
      <c r="G8" s="27" t="s">
        <v>122</v>
      </c>
      <c r="H8" s="27" t="s">
        <v>43</v>
      </c>
      <c r="I8" s="27" t="s">
        <v>43</v>
      </c>
    </row>
    <row r="9" spans="1:9" s="19" customFormat="1" ht="80.099999999999994" customHeight="1" x14ac:dyDescent="0.3">
      <c r="A9" s="27" t="s">
        <v>44</v>
      </c>
      <c r="B9" s="27" t="s">
        <v>102</v>
      </c>
      <c r="C9" s="27" t="s">
        <v>105</v>
      </c>
      <c r="D9" s="27" t="s">
        <v>54</v>
      </c>
      <c r="E9" s="32" t="s">
        <v>106</v>
      </c>
      <c r="F9" s="32" t="s">
        <v>107</v>
      </c>
      <c r="G9" s="27" t="s">
        <v>50</v>
      </c>
      <c r="H9" s="27" t="s">
        <v>43</v>
      </c>
      <c r="I9" s="27" t="s">
        <v>43</v>
      </c>
    </row>
    <row r="10" spans="1:9" s="19" customFormat="1" ht="80.099999999999994" customHeight="1" x14ac:dyDescent="0.3">
      <c r="A10" s="31" t="s">
        <v>44</v>
      </c>
      <c r="B10" s="28" t="s">
        <v>102</v>
      </c>
      <c r="C10" s="28" t="s">
        <v>103</v>
      </c>
      <c r="D10" s="28" t="s">
        <v>54</v>
      </c>
      <c r="E10" s="33" t="s">
        <v>104</v>
      </c>
      <c r="F10" s="27" t="s">
        <v>175</v>
      </c>
      <c r="G10" s="27" t="s">
        <v>50</v>
      </c>
      <c r="H10" s="27" t="s">
        <v>43</v>
      </c>
      <c r="I10" s="27" t="s">
        <v>43</v>
      </c>
    </row>
    <row r="11" spans="1:9" s="19" customFormat="1" ht="80.099999999999994" customHeight="1" x14ac:dyDescent="0.3">
      <c r="A11" s="31" t="s">
        <v>109</v>
      </c>
      <c r="B11" s="27" t="s">
        <v>110</v>
      </c>
      <c r="C11" s="27" t="s">
        <v>111</v>
      </c>
      <c r="D11" s="27" t="s">
        <v>54</v>
      </c>
      <c r="E11" s="27" t="s">
        <v>112</v>
      </c>
      <c r="F11" s="27" t="s">
        <v>178</v>
      </c>
      <c r="G11" s="27" t="s">
        <v>43</v>
      </c>
      <c r="H11" s="27" t="s">
        <v>43</v>
      </c>
      <c r="I11" s="27" t="s">
        <v>43</v>
      </c>
    </row>
    <row r="12" spans="1:9" s="19" customFormat="1" ht="80.099999999999994" customHeight="1" x14ac:dyDescent="0.3">
      <c r="A12" s="31" t="s">
        <v>113</v>
      </c>
      <c r="B12" s="27" t="s">
        <v>80</v>
      </c>
      <c r="C12" s="27" t="s">
        <v>81</v>
      </c>
      <c r="D12" s="27" t="s">
        <v>54</v>
      </c>
      <c r="E12" s="27" t="s">
        <v>72</v>
      </c>
      <c r="F12" s="27" t="s">
        <v>172</v>
      </c>
      <c r="G12" s="27" t="s">
        <v>50</v>
      </c>
      <c r="H12" s="27" t="s">
        <v>43</v>
      </c>
      <c r="I12" s="27" t="s">
        <v>43</v>
      </c>
    </row>
    <row r="13" spans="1:9" s="19" customFormat="1" ht="80.099999999999994" customHeight="1" x14ac:dyDescent="0.3">
      <c r="A13" s="27" t="s">
        <v>113</v>
      </c>
      <c r="B13" s="27" t="s">
        <v>114</v>
      </c>
      <c r="C13" s="27" t="s">
        <v>115</v>
      </c>
      <c r="D13" s="27" t="s">
        <v>54</v>
      </c>
      <c r="E13" s="27" t="s">
        <v>72</v>
      </c>
      <c r="F13" s="27" t="s">
        <v>173</v>
      </c>
      <c r="G13" s="27" t="s">
        <v>50</v>
      </c>
      <c r="H13" s="27" t="s">
        <v>43</v>
      </c>
      <c r="I13" s="27" t="s">
        <v>43</v>
      </c>
    </row>
    <row r="14" spans="1:9" s="19" customFormat="1" ht="80.099999999999994" customHeight="1" x14ac:dyDescent="0.3">
      <c r="A14" s="27" t="s">
        <v>113</v>
      </c>
      <c r="B14" s="27" t="s">
        <v>88</v>
      </c>
      <c r="C14" s="27" t="s">
        <v>116</v>
      </c>
      <c r="D14" s="30" t="s">
        <v>54</v>
      </c>
      <c r="E14" s="27" t="s">
        <v>72</v>
      </c>
      <c r="F14" s="27" t="s">
        <v>176</v>
      </c>
      <c r="G14" s="27" t="s">
        <v>50</v>
      </c>
      <c r="H14" s="27" t="s">
        <v>43</v>
      </c>
      <c r="I14" s="27" t="s">
        <v>43</v>
      </c>
    </row>
    <row r="15" spans="1:9" s="19" customFormat="1" ht="80.099999999999994" customHeight="1" x14ac:dyDescent="0.3">
      <c r="A15" s="27" t="s">
        <v>117</v>
      </c>
      <c r="B15" s="27" t="s">
        <v>123</v>
      </c>
      <c r="C15" s="27" t="s">
        <v>158</v>
      </c>
      <c r="D15" s="27" t="s">
        <v>54</v>
      </c>
      <c r="E15" s="27" t="s">
        <v>159</v>
      </c>
      <c r="F15" s="27" t="s">
        <v>124</v>
      </c>
      <c r="G15" s="27" t="s">
        <v>125</v>
      </c>
      <c r="H15" s="27" t="s">
        <v>43</v>
      </c>
      <c r="I15" s="27" t="s">
        <v>43</v>
      </c>
    </row>
    <row r="16" spans="1:9" s="19" customFormat="1" ht="80.099999999999994" customHeight="1" x14ac:dyDescent="0.3">
      <c r="A16" s="27" t="s">
        <v>117</v>
      </c>
      <c r="B16" s="27" t="s">
        <v>118</v>
      </c>
      <c r="C16" s="27" t="s">
        <v>119</v>
      </c>
      <c r="D16" s="27" t="s">
        <v>54</v>
      </c>
      <c r="E16" s="27" t="s">
        <v>120</v>
      </c>
      <c r="F16" s="27" t="s">
        <v>121</v>
      </c>
      <c r="G16" s="27" t="s">
        <v>122</v>
      </c>
      <c r="H16" s="27" t="s">
        <v>43</v>
      </c>
      <c r="I16" s="27" t="s">
        <v>43</v>
      </c>
    </row>
  </sheetData>
  <autoFilter ref="A1:I1" xr:uid="{12CE1F8A-6244-4DF5-85C3-B0F4FAAC0A5A}">
    <sortState xmlns:xlrd2="http://schemas.microsoft.com/office/spreadsheetml/2017/richdata2" ref="A2:I16">
      <sortCondition ref="A1"/>
    </sortState>
  </autoFilter>
  <sortState xmlns:xlrd2="http://schemas.microsoft.com/office/spreadsheetml/2017/richdata2" ref="A2:I17">
    <sortCondition ref="A2:A17"/>
    <sortCondition ref="C2:C17"/>
  </sortState>
  <pageMargins left="0.70866141732283472" right="0.70866141732283472" top="0.74803149606299213" bottom="0.74803149606299213" header="0.31496062992125984" footer="0.31496062992125984"/>
  <pageSetup orientation="portrait" r:id="rId1"/>
  <headerFooter>
    <oddHeader>&amp;CPTPCT CNDCEC 2021-2023
Programmazione triennale misure e monitoraggio
&amp;RAllegato 03 PTPCT del CNDCEC</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4</vt:i4>
      </vt:variant>
    </vt:vector>
  </HeadingPairs>
  <TitlesOfParts>
    <vt:vector size="4" baseType="lpstr">
      <vt:lpstr>Allegato 1 Mappatura Gen 2021</vt:lpstr>
      <vt:lpstr>Allegato 1 Mappatura Gen 21 (P)</vt:lpstr>
      <vt:lpstr>All. 2 Processi rischio MA</vt:lpstr>
      <vt:lpstr>All. 3 PTPCT Progr. trienn.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Utente</dc:creator>
  <cp:lastModifiedBy>Ciriello Susanna</cp:lastModifiedBy>
  <cp:lastPrinted>2021-03-31T09:33:29Z</cp:lastPrinted>
  <dcterms:created xsi:type="dcterms:W3CDTF">2020-12-04T11:15:16Z</dcterms:created>
  <dcterms:modified xsi:type="dcterms:W3CDTF">2022-04-22T08:36:53Z</dcterms:modified>
</cp:coreProperties>
</file>